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1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<sst xmlns="http://schemas.openxmlformats.org/spreadsheetml/2006/main" count="548" uniqueCount="271">
  <si>
    <t>BOLLETTINO PETROLIFERO</t>
  </si>
  <si>
    <t>VENDITE  PROVINCIALI</t>
  </si>
  <si>
    <t>BENZINA, GASOLIO, OLIO COMBUSTIBILE</t>
  </si>
  <si>
    <t>la materia è espressa in TONNELLATE intere</t>
  </si>
  <si>
    <t>Report costruito su dati provvisori</t>
  </si>
  <si>
    <t>Periodo: gennaio 2024</t>
  </si>
  <si>
    <t>Provincia</t>
  </si>
  <si>
    <t xml:space="preserve">Benzina </t>
  </si>
  <si>
    <t>Gasolio motori</t>
  </si>
  <si>
    <t>Gasolio altri usi</t>
  </si>
  <si>
    <t>Olio combustibile</t>
  </si>
  <si>
    <t>Codice</t>
  </si>
  <si>
    <t>Nome</t>
  </si>
  <si>
    <t>Totale</t>
  </si>
  <si>
    <t>Rete</t>
  </si>
  <si>
    <t>Extra Rete</t>
  </si>
  <si>
    <t>Rete ordinaria</t>
  </si>
  <si>
    <t>Autostrad.</t>
  </si>
  <si>
    <t>Extra rete</t>
  </si>
  <si>
    <t>Gasolio riscaldamento</t>
  </si>
  <si>
    <t>Gasolio  uso termoelettrico</t>
  </si>
  <si>
    <t>Gasolio uso agricolo</t>
  </si>
  <si>
    <t>Olio Comb.</t>
  </si>
  <si>
    <t>Ordinaria</t>
  </si>
  <si>
    <t>BTZ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</si>
  <si>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</si>
  <si>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</si>
  <si>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</si>
  <si>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</si>
  <si>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</si>
  <si>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</si>
  <si>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</si>
  <si>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</si>
  <si>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</si>
  <si>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</si>
  <si>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</si>
  <si>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</si>
  <si>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</si>
  <si>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VERBANO-CUSIO-OSSOLA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</si>
  <si>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</si>
  <si>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</si>
  <si>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</si>
  <si>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</si>
  <si>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</si>
  <si>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</si>
  <si>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</si>
  <si>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</si>
  <si>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</si>
  <si>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</si>
  <si>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</si>
  <si>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</si>
  <si>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</si>
  <si>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</si>
  <si>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</si>
  <si>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</si>
  <si>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</si>
  <si>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</si>
  <si>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</si>
  <si>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</si>
  <si>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</si>
  <si>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</si>
  <si>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</si>
  <si>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</si>
  <si>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</si>
  <si>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</si>
  <si>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</si>
  <si>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</si>
  <si>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</si>
  <si>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</si>
  <si>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</si>
  <si>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</si>
  <si>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</si>
  <si>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</si>
  <si>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</si>
  <si>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</si>
  <si>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</si>
  <si>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</si>
  <si>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</si>
  <si>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</si>
  <si>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</si>
  <si>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</si>
  <si>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</si>
  <si>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</si>
  <si>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</si>
  <si>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</si>
  <si>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</si>
  <si>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</si>
  <si>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</si>
  <si>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</si>
  <si>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</si>
  <si>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</si>
  <si>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</si>
  <si>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</si>
  <si>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</si>
  <si>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</si>
  <si>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</si>
  <si>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</si>
  <si>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</si>
  <si>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</si>
  <si>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</si>
  <si>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</si>
  <si>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</si>
  <si>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</si>
  <si>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</si>
  <si>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</si>
  <si>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</si>
  <si>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</si>
  <si>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</si>
  <si>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</si>
  <si>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</si>
  <si>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</si>
  <si>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</si>
  <si>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</si>
  <si>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</si>
  <si>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</si>
  <si>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</si>
  <si>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</si>
  <si>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</si>
  <si>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</si>
  <si>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</si>
  <si>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</si>
  <si>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</si>
  <si>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</si>
  <si>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</si>
  <si>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</si>
  <si>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</si>
  <si>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</si>
  <si>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</si>
  <si>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</si>
  <si>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</si>
  <si>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</si>
  <si>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</si>
  <si>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</si>
  <si>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</si>
  <si>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</si>
  <si>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</si>
  <si>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</si>
  <si>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</si>
  <si>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</si>
  <si>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</si>
  <si>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</si>
  <si>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</si>
  <si>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</si>
  <si>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</si>
  <si>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</si>
  <si>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</si>
  <si>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</si>
  <si>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</si>
  <si>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</si>
  <si>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</si>
  <si>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</si>
  <si>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</si>
  <si>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</si>
  <si>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</si>
  <si>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</si>
  <si>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</si>
  <si>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</si>
  <si>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</si>
  <si>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</si>
  <si>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</si>
  <si>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</si>
  <si>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</si>
  <si>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</si>
  <si>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</si>
  <si>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</si>
  <si>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</si>
  <si>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</si>
  <si>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</si>
  <si>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</si>
  <si>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</si>
  <si>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</si>
  <si>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</si>
  <si>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</si>
  <si>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</si>
  <si>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</si>
  <si>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</si>
  <si>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</si>
  <si>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</si>
  <si>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</si>
  <si>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</si>
  <si>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</si>
  <si>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</si>
  <si>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</si>
  <si>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</si>
  <si>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</si>
  <si>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</si>
  <si>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</si>
  <si>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</si>
  <si>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</si>
  <si>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</si>
  <si>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</si>
  <si>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</si>
  <si>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</si>
  <si>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</si>
  <si>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</si>
  <si>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</si>
  <si>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</si>
  <si>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</si>
  <si>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</si>
  <si>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</si>
  <si>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</si>
  <si>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</si>
  <si>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</si>
  <si>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</si>
  <si>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</si>
  <si>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</si>
  <si>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</si>
  <si>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</si>
  <si>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</si>
  <si>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</si>
  <si>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</si>
  <si>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</si>
  <si>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</si>
  <si>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</si>
  <si>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</si>
  <si>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</si>
  <si>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</si>
  <si>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</si>
  <si>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</si>
  <si>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</si>
  <si>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</si>
  <si>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</si>
  <si>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</si>
  <si>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</si>
  <si>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</si>
  <si>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</si>
  <si>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</si>
  <si>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</si>
  <si>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</si>
  <si>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</si>
  <si>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</si>
  <si>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</si>
  <si>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</si>
  <si>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</si>
  <si>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</si>
  <si>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</si>
  <si>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</si>
  <si>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</si>
  <si>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</si>
  <si>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</si>
  <si>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</si>
  <si>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</si>
  <si>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</si>
  <si>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</si>
  <si>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</si>
  <si>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</si>
  <si>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</si>
  <si>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</si>
  <si>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</si>
  <si>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</si>
  <si>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</si>
  <si>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</si>
  <si>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</si>
  <si>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</si>
  <si>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</si>
  <si>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</si>
  <si>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</si>
  <si>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</si>
  <si>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</si>
  <si>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</si>
  <si>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</si>
  <si>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</si>
  <si>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</si>
  <si>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</si>
  <si>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SU</t>
  </si>
  <si>
    <t>SUD SARDEGNA</t>
  </si>
  <si>
    <t>SARDEGNA</t>
  </si>
  <si>
    <t>TT</t>
  </si>
  <si>
    <t>TOTALE  ITALIA</t>
  </si>
  <si>
    <t>DGIS DIV.2</t>
  </si>
  <si>
    <t>Ministero dell'ambiente e della sicurezza energetica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</si>
</sst>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0">
    <font>
      <sz val="10"/>
      <color indexed="8"/>
      <name val="Times New Roman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2"/>
      <color indexed="10"/>
      <name val="Calibri"/>
      <family val="0"/>
    </font>
    <font>
      <sz val="10"/>
      <color indexed="10"/>
      <name val="Calibri"/>
      <family val="2"/>
    </font>
    <font>
      <sz val="9"/>
      <color indexed="10"/>
      <name val="Calibri"/>
      <family val="2"/>
    </font>
    <font>
      <b/>
      <sz val="9"/>
      <color indexed="13"/>
      <name val="Calibri"/>
      <family val="2"/>
    </font>
    <font>
      <b/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8"/>
      <color indexed="10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8"/>
      <color indexed="16"/>
      <name val="Aptos Display"/>
      <family val="2"/>
    </font>
    <font>
      <b/>
      <sz val="15"/>
      <color indexed="16"/>
      <name val="Aptos Narrow"/>
      <family val="2"/>
    </font>
    <font>
      <b/>
      <sz val="13"/>
      <color indexed="16"/>
      <name val="Aptos Narrow"/>
      <family val="2"/>
    </font>
    <font>
      <b/>
      <sz val="11"/>
      <color indexed="1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10"/>
      <name val="Aptos Narrow"/>
      <family val="2"/>
    </font>
    <font>
      <b/>
      <sz val="11"/>
      <color indexed="15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3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b/>
      <sz val="11"/>
      <color rgb="FFFA7D00"/>
      <name val="Aptos Narrow"/>
      <family val="2"/>
    </font>
    <font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sz val="11"/>
      <color rgb="FF9C0006"/>
      <name val="Aptos Narrow"/>
      <family val="2"/>
    </font>
    <font>
      <sz val="11"/>
      <color rgb="FF006100"/>
      <name val="Aptos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15"/>
      </bottom>
    </border>
    <border>
      <left style="thin">
        <color indexed="14"/>
      </left>
      <right>
        <color indexed="63"/>
      </right>
      <top style="thin">
        <color indexed="14"/>
      </top>
      <bottom>
        <color indexed="63"/>
      </bottom>
    </border>
    <border>
      <left>
        <color indexed="63"/>
      </left>
      <right>
        <color indexed="63"/>
      </right>
      <top style="thin">
        <color indexed="14"/>
      </top>
      <bottom>
        <color indexed="63"/>
      </bottom>
    </border>
    <border>
      <left>
        <color indexed="63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4"/>
      </right>
      <top>
        <color indexed="63"/>
      </top>
      <bottom>
        <color indexed="63"/>
      </bottom>
    </border>
    <border>
      <left style="thin">
        <color indexed="14"/>
      </left>
      <right>
        <color indexed="63"/>
      </right>
      <top>
        <color indexed="63"/>
      </top>
      <bottom style="thin">
        <color indexed="14"/>
      </bottom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>
        <color indexed="63"/>
      </left>
      <right style="thin">
        <color indexed="14"/>
      </right>
      <top>
        <color indexed="63"/>
      </top>
      <bottom style="thin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14"/>
      </left>
      <right style="thin">
        <color indexed="15"/>
      </right>
      <top style="thin">
        <color indexed="14"/>
      </top>
      <bottom style="thin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5"/>
      </bottom>
    </border>
    <border>
      <left style="thin">
        <color indexed="14"/>
      </left>
      <right style="thin">
        <color indexed="15"/>
      </right>
      <top style="thin">
        <color indexed="14"/>
      </top>
      <bottom style="thin">
        <color indexed="15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6" fillId="33" borderId="14" xfId="0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9" fillId="33" borderId="19" xfId="0" applyFont="1" applyFill="1" applyBorder="1" applyAlignment="1" applyProtection="1">
      <alignment horizontal="center" vertical="center"/>
      <protection/>
    </xf>
    <xf numFmtId="0" fontId="9" fillId="33" borderId="20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/>
      <protection/>
    </xf>
    <xf numFmtId="3" fontId="1" fillId="0" borderId="19" xfId="0" applyNumberFormat="1" applyFont="1" applyFill="1" applyBorder="1" applyAlignment="1" applyProtection="1">
      <alignment/>
      <protection/>
    </xf>
    <xf numFmtId="3" fontId="1" fillId="0" borderId="20" xfId="0" applyNumberFormat="1" applyFont="1" applyFill="1" applyBorder="1" applyAlignment="1" applyProtection="1">
      <alignment/>
      <protection/>
    </xf>
    <xf numFmtId="0" fontId="11" fillId="34" borderId="19" xfId="0" applyFont="1" applyFill="1" applyBorder="1" applyAlignment="1" applyProtection="1">
      <alignment horizontal="center"/>
      <protection/>
    </xf>
    <xf numFmtId="0" fontId="12" fillId="34" borderId="19" xfId="0" applyFont="1" applyFill="1" applyBorder="1" applyAlignment="1" applyProtection="1">
      <alignment/>
      <protection/>
    </xf>
    <xf numFmtId="3" fontId="13" fillId="34" borderId="19" xfId="0" applyNumberFormat="1" applyFont="1" applyFill="1" applyBorder="1" applyAlignment="1" applyProtection="1">
      <alignment/>
      <protection/>
    </xf>
    <xf numFmtId="3" fontId="13" fillId="34" borderId="20" xfId="0" applyNumberFormat="1" applyFont="1" applyFill="1" applyBorder="1" applyAlignment="1" applyProtection="1">
      <alignment/>
      <protection/>
    </xf>
    <xf numFmtId="0" fontId="12" fillId="34" borderId="19" xfId="0" applyFont="1" applyFill="1" applyBorder="1" applyAlignment="1" applyProtection="1">
      <alignment horizontal="center"/>
      <protection/>
    </xf>
    <xf numFmtId="3" fontId="14" fillId="34" borderId="19" xfId="0" applyNumberFormat="1" applyFont="1" applyFill="1" applyBorder="1" applyAlignment="1" applyProtection="1">
      <alignment/>
      <protection/>
    </xf>
    <xf numFmtId="3" fontId="14" fillId="34" borderId="20" xfId="0" applyNumberFormat="1" applyFont="1" applyFill="1" applyBorder="1" applyAlignment="1" applyProtection="1">
      <alignment/>
      <protection/>
    </xf>
    <xf numFmtId="0" fontId="15" fillId="0" borderId="21" xfId="0" applyFont="1" applyFill="1" applyBorder="1" applyAlignment="1" applyProtection="1">
      <alignment horizontal="center"/>
      <protection/>
    </xf>
    <xf numFmtId="0" fontId="15" fillId="0" borderId="21" xfId="0" applyFont="1" applyFill="1" applyBorder="1" applyAlignment="1" applyProtection="1">
      <alignment/>
      <protection/>
    </xf>
    <xf numFmtId="3" fontId="15" fillId="0" borderId="21" xfId="0" applyNumberFormat="1" applyFont="1" applyFill="1" applyBorder="1" applyAlignment="1" applyProtection="1">
      <alignment/>
      <protection/>
    </xf>
    <xf numFmtId="3" fontId="15" fillId="0" borderId="22" xfId="0" applyNumberFormat="1" applyFont="1" applyFill="1" applyBorder="1" applyAlignment="1" applyProtection="1">
      <alignment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 vertical="center" wrapText="1"/>
      <protection/>
    </xf>
    <xf numFmtId="0" fontId="8" fillId="33" borderId="20" xfId="0" applyFont="1" applyFill="1" applyBorder="1" applyAlignment="1" applyProtection="1">
      <alignment horizont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CCFF"/>
      <rgbColor rgb="00FF0000"/>
      <rgbColor rgb="00212121"/>
      <rgbColor rgb="003A3935"/>
      <rgbColor rgb="0000336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6"/>
  <sheetViews>
    <sheetView showGridLines="0" zoomScalePageLayoutView="0" workbookViewId="0" topLeftCell="A1">
      <selection activeCell="A15" sqref="A15"/>
    </sheetView>
  </sheetViews>
  <sheetFormatPr defaultColWidth="9.33203125" defaultRowHeight="12.75" customHeight="1"/>
  <cols>
    <col min="1" max="1" width="6" style="1" customWidth="1"/>
    <col min="2" max="2" width="30" style="2" customWidth="1"/>
    <col min="3" max="13" width="13.83203125" style="2" customWidth="1"/>
    <col min="14" max="15" width="13.83203125" style="0" customWidth="1"/>
    <col min="16" max="255" width="8.83203125" style="0" customWidth="1"/>
  </cols>
  <sheetData>
    <row r="1" spans="1:15" ht="15.75" customHeight="1">
      <c r="A1" s="6" t="s">
        <v>270</v>
      </c>
      <c r="B1" s="7"/>
      <c r="C1" s="7"/>
      <c r="D1" s="7"/>
      <c r="E1" s="8" t="s">
        <v>0</v>
      </c>
      <c r="F1" s="8"/>
      <c r="G1" s="8"/>
      <c r="H1" s="8"/>
      <c r="I1" s="8"/>
      <c r="J1" s="8"/>
      <c r="K1" s="8"/>
      <c r="L1" s="8"/>
      <c r="M1" s="9"/>
      <c r="N1" s="10"/>
      <c r="O1" s="11"/>
    </row>
    <row r="2" spans="1:15" ht="12" customHeight="1">
      <c r="A2" s="12" t="s">
        <v>269</v>
      </c>
      <c r="B2" s="13"/>
      <c r="C2" s="13"/>
      <c r="D2" s="13"/>
      <c r="E2" s="14"/>
      <c r="F2" s="15"/>
      <c r="G2" s="15"/>
      <c r="H2" s="15"/>
      <c r="I2" s="16"/>
      <c r="J2" s="16"/>
      <c r="K2" s="16"/>
      <c r="L2" s="16"/>
      <c r="M2" s="17"/>
      <c r="N2" s="16"/>
      <c r="O2" s="18"/>
    </row>
    <row r="3" spans="1:15" ht="10.5" customHeight="1">
      <c r="A3" s="12"/>
      <c r="B3" s="13"/>
      <c r="C3" s="13"/>
      <c r="D3" s="19"/>
      <c r="E3" s="20" t="s">
        <v>1</v>
      </c>
      <c r="F3" s="20"/>
      <c r="G3" s="20"/>
      <c r="H3" s="20"/>
      <c r="I3" s="20"/>
      <c r="J3" s="20"/>
      <c r="K3" s="20"/>
      <c r="L3" s="20"/>
      <c r="M3" s="16"/>
      <c r="N3" s="16"/>
      <c r="O3" s="18"/>
    </row>
    <row r="4" spans="1:15" ht="12.75" customHeight="1">
      <c r="A4" s="12"/>
      <c r="B4" s="13"/>
      <c r="C4" s="13"/>
      <c r="D4" s="19"/>
      <c r="E4" s="13" t="s">
        <v>2</v>
      </c>
      <c r="F4" s="13"/>
      <c r="G4" s="13"/>
      <c r="H4" s="13"/>
      <c r="I4" s="13"/>
      <c r="J4" s="13"/>
      <c r="K4" s="13"/>
      <c r="L4" s="13"/>
      <c r="M4" s="16"/>
      <c r="N4" s="16"/>
      <c r="O4" s="18"/>
    </row>
    <row r="5" spans="1:15" ht="15" customHeight="1">
      <c r="A5" s="21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8"/>
    </row>
    <row r="6" spans="1:15" ht="32.25" customHeight="1">
      <c r="A6" s="22" t="s">
        <v>3</v>
      </c>
      <c r="B6" s="23"/>
      <c r="C6" s="23"/>
      <c r="D6" s="23"/>
      <c r="E6" s="24"/>
      <c r="F6" s="16"/>
      <c r="G6" s="16"/>
      <c r="H6" s="16"/>
      <c r="I6" s="13"/>
      <c r="J6" s="13"/>
      <c r="K6" s="13"/>
      <c r="L6" s="13"/>
      <c r="M6" s="13"/>
      <c r="N6" s="16"/>
      <c r="O6" s="18"/>
    </row>
    <row r="7" spans="1:15" ht="15" customHeight="1">
      <c r="A7" s="25"/>
      <c r="B7" s="26"/>
      <c r="C7" s="26"/>
      <c r="D7" s="26"/>
      <c r="E7" s="24"/>
      <c r="F7" s="16"/>
      <c r="G7" s="16"/>
      <c r="H7" s="16"/>
      <c r="I7" s="16"/>
      <c r="J7" s="16"/>
      <c r="K7" s="16"/>
      <c r="L7" s="13" t="s">
        <v>4</v>
      </c>
      <c r="M7" s="13"/>
      <c r="N7" s="13"/>
      <c r="O7" s="27"/>
    </row>
    <row r="8" spans="1:15" ht="15" customHeight="1">
      <c r="A8" s="25"/>
      <c r="B8" s="26"/>
      <c r="C8" s="26"/>
      <c r="D8" s="26"/>
      <c r="E8" s="24"/>
      <c r="F8" s="16"/>
      <c r="G8" s="16"/>
      <c r="H8" s="16"/>
      <c r="I8" s="16"/>
      <c r="J8" s="16"/>
      <c r="K8" s="16"/>
      <c r="L8" s="13" t="s">
        <v>5</v>
      </c>
      <c r="M8" s="13"/>
      <c r="N8" s="13"/>
      <c r="O8" s="27"/>
    </row>
    <row r="9" spans="1:15" ht="15" customHeight="1">
      <c r="A9" s="25"/>
      <c r="B9" s="26"/>
      <c r="C9" s="26"/>
      <c r="D9" s="26"/>
      <c r="E9" s="24"/>
      <c r="F9" s="16"/>
      <c r="G9" s="16"/>
      <c r="H9" s="16"/>
      <c r="I9" s="16"/>
      <c r="J9" s="16"/>
      <c r="K9" s="16"/>
      <c r="L9" s="16"/>
      <c r="M9" s="16"/>
      <c r="N9" s="16"/>
      <c r="O9" s="18"/>
    </row>
    <row r="10" spans="1:15" ht="6.75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0"/>
    </row>
    <row r="11" spans="1:15" s="3" customFormat="1" ht="17.25" customHeight="1">
      <c r="A11" s="31" t="s">
        <v>6</v>
      </c>
      <c r="B11" s="31"/>
      <c r="C11" s="31" t="s">
        <v>7</v>
      </c>
      <c r="D11" s="31"/>
      <c r="E11" s="31"/>
      <c r="F11" s="31"/>
      <c r="G11" s="31" t="s">
        <v>8</v>
      </c>
      <c r="H11" s="31"/>
      <c r="I11" s="31"/>
      <c r="J11" s="31"/>
      <c r="K11" s="31" t="s">
        <v>9</v>
      </c>
      <c r="L11" s="31"/>
      <c r="M11" s="31"/>
      <c r="N11" s="31" t="s">
        <v>10</v>
      </c>
      <c r="O11" s="32"/>
    </row>
    <row r="12" spans="1:15" ht="12.75" customHeight="1">
      <c r="A12" s="33" t="s">
        <v>11</v>
      </c>
      <c r="B12" s="31" t="s">
        <v>12</v>
      </c>
      <c r="C12" s="31" t="s">
        <v>13</v>
      </c>
      <c r="D12" s="31" t="s">
        <v>14</v>
      </c>
      <c r="E12" s="31"/>
      <c r="F12" s="31" t="s">
        <v>15</v>
      </c>
      <c r="G12" s="31" t="s">
        <v>13</v>
      </c>
      <c r="H12" s="34" t="s">
        <v>16</v>
      </c>
      <c r="I12" s="31" t="s">
        <v>17</v>
      </c>
      <c r="J12" s="31" t="s">
        <v>18</v>
      </c>
      <c r="K12" s="34" t="s">
        <v>19</v>
      </c>
      <c r="L12" s="34" t="s">
        <v>20</v>
      </c>
      <c r="M12" s="34" t="s">
        <v>21</v>
      </c>
      <c r="N12" s="34" t="s">
        <v>13</v>
      </c>
      <c r="O12" s="35" t="s">
        <v>22</v>
      </c>
    </row>
    <row r="13" spans="1:15" ht="12.75" customHeight="1">
      <c r="A13" s="33"/>
      <c r="B13" s="31"/>
      <c r="C13" s="31"/>
      <c r="D13" s="36" t="s">
        <v>23</v>
      </c>
      <c r="E13" s="36" t="s">
        <v>17</v>
      </c>
      <c r="F13" s="31"/>
      <c r="G13" s="31"/>
      <c r="H13" s="34"/>
      <c r="I13" s="31"/>
      <c r="J13" s="31"/>
      <c r="K13" s="34"/>
      <c r="L13" s="34"/>
      <c r="M13" s="34"/>
      <c r="N13" s="34"/>
      <c r="O13" s="37" t="s">
        <v>24</v>
      </c>
    </row>
    <row r="14" spans="1:15" s="4" customFormat="1" ht="10.5" customHeight="1">
      <c r="A14" s="38">
        <v>1</v>
      </c>
      <c r="B14" s="38">
        <v>2</v>
      </c>
      <c r="C14" s="38">
        <v>3</v>
      </c>
      <c r="D14" s="38">
        <v>4</v>
      </c>
      <c r="E14" s="38">
        <v>5</v>
      </c>
      <c r="F14" s="38">
        <v>6</v>
      </c>
      <c r="G14" s="38">
        <v>7</v>
      </c>
      <c r="H14" s="38">
        <v>8</v>
      </c>
      <c r="I14" s="38">
        <v>9</v>
      </c>
      <c r="J14" s="38">
        <v>10</v>
      </c>
      <c r="K14" s="38">
        <v>11</v>
      </c>
      <c r="L14" s="38">
        <v>12</v>
      </c>
      <c r="M14" s="38">
        <v>13</v>
      </c>
      <c r="N14" s="38">
        <v>14</v>
      </c>
      <c r="O14" s="39">
        <v>15</v>
      </c>
    </row>
    <row r="15" spans="1:15" ht="12.75" customHeight="1">
      <c r="A15" s="40" t="s">
        <v>25</v>
      </c>
      <c r="B15" s="41" t="s">
        <v>26</v>
      </c>
      <c r="C15" s="42">
        <v>6008</v>
      </c>
      <c r="D15" s="42">
        <v>3572</v>
      </c>
      <c r="E15" s="42">
        <v>351</v>
      </c>
      <c r="F15" s="42">
        <f aca="true" t="shared" si="0" ref="F15:F22">SUM(C15-D15-E15)</f>
        <v>2085</v>
      </c>
      <c r="G15" s="42">
        <v>24817</v>
      </c>
      <c r="H15" s="42">
        <v>8825</v>
      </c>
      <c r="I15" s="42">
        <v>845</v>
      </c>
      <c r="J15" s="42">
        <f aca="true" t="shared" si="1" ref="J15:J22">SUM(G15-H15-I15)</f>
        <v>15147</v>
      </c>
      <c r="K15" s="42">
        <v>1120</v>
      </c>
      <c r="L15" s="42">
        <v>0</v>
      </c>
      <c r="M15" s="42">
        <v>651</v>
      </c>
      <c r="N15" s="42">
        <v>713</v>
      </c>
      <c r="O15" s="43">
        <v>553</v>
      </c>
    </row>
    <row r="16" spans="1:15" ht="12.75" customHeight="1">
      <c r="A16" s="40" t="s">
        <v>27</v>
      </c>
      <c r="B16" s="41" t="s">
        <v>28</v>
      </c>
      <c r="C16" s="42">
        <v>1822</v>
      </c>
      <c r="D16" s="42">
        <v>1549</v>
      </c>
      <c r="E16" s="42">
        <v>84</v>
      </c>
      <c r="F16" s="42">
        <f t="shared" si="0"/>
        <v>189</v>
      </c>
      <c r="G16" s="42">
        <v>5895</v>
      </c>
      <c r="H16" s="42">
        <v>3443</v>
      </c>
      <c r="I16" s="42">
        <v>264</v>
      </c>
      <c r="J16" s="42">
        <f t="shared" si="1"/>
        <v>2188</v>
      </c>
      <c r="K16" s="42">
        <v>230</v>
      </c>
      <c r="L16" s="42">
        <v>0</v>
      </c>
      <c r="M16" s="42">
        <v>180</v>
      </c>
      <c r="N16" s="42">
        <v>0</v>
      </c>
      <c r="O16" s="43">
        <v>0</v>
      </c>
    </row>
    <row r="17" spans="1:15" ht="12.75" customHeight="1">
      <c r="A17" s="40" t="s">
        <v>29</v>
      </c>
      <c r="B17" s="41" t="s">
        <v>30</v>
      </c>
      <c r="C17" s="42">
        <v>2615</v>
      </c>
      <c r="D17" s="42">
        <v>1807</v>
      </c>
      <c r="E17" s="42">
        <v>0</v>
      </c>
      <c r="F17" s="42">
        <f t="shared" si="0"/>
        <v>808</v>
      </c>
      <c r="G17" s="42">
        <v>5560</v>
      </c>
      <c r="H17" s="42">
        <v>3282</v>
      </c>
      <c r="I17" s="42">
        <v>0</v>
      </c>
      <c r="J17" s="42">
        <f t="shared" si="1"/>
        <v>2278</v>
      </c>
      <c r="K17" s="42">
        <v>333</v>
      </c>
      <c r="L17" s="42">
        <v>0</v>
      </c>
      <c r="M17" s="42">
        <v>86</v>
      </c>
      <c r="N17" s="42">
        <v>0</v>
      </c>
      <c r="O17" s="43">
        <v>0</v>
      </c>
    </row>
    <row r="18" spans="1:15" ht="12.75" customHeight="1">
      <c r="A18" s="40" t="s">
        <v>31</v>
      </c>
      <c r="B18" s="41" t="s">
        <v>32</v>
      </c>
      <c r="C18" s="42">
        <v>5869</v>
      </c>
      <c r="D18" s="42">
        <v>4733</v>
      </c>
      <c r="E18" s="42">
        <v>46</v>
      </c>
      <c r="F18" s="42">
        <f t="shared" si="0"/>
        <v>1090</v>
      </c>
      <c r="G18" s="42">
        <v>18416</v>
      </c>
      <c r="H18" s="42">
        <v>9831</v>
      </c>
      <c r="I18" s="42">
        <v>123</v>
      </c>
      <c r="J18" s="42">
        <f t="shared" si="1"/>
        <v>8462</v>
      </c>
      <c r="K18" s="42">
        <v>1037</v>
      </c>
      <c r="L18" s="42">
        <v>0</v>
      </c>
      <c r="M18" s="42">
        <v>754</v>
      </c>
      <c r="N18" s="42">
        <v>44</v>
      </c>
      <c r="O18" s="43">
        <v>44</v>
      </c>
    </row>
    <row r="19" spans="1:15" ht="12.75" customHeight="1">
      <c r="A19" s="40" t="s">
        <v>33</v>
      </c>
      <c r="B19" s="41" t="s">
        <v>34</v>
      </c>
      <c r="C19" s="42">
        <v>5345</v>
      </c>
      <c r="D19" s="42">
        <v>4547</v>
      </c>
      <c r="E19" s="42">
        <v>146</v>
      </c>
      <c r="F19" s="42">
        <f t="shared" si="0"/>
        <v>652</v>
      </c>
      <c r="G19" s="42">
        <v>10769</v>
      </c>
      <c r="H19" s="42">
        <v>8162</v>
      </c>
      <c r="I19" s="42">
        <v>283</v>
      </c>
      <c r="J19" s="42">
        <f t="shared" si="1"/>
        <v>2324</v>
      </c>
      <c r="K19" s="42">
        <v>186</v>
      </c>
      <c r="L19" s="42">
        <v>0</v>
      </c>
      <c r="M19" s="42">
        <v>15</v>
      </c>
      <c r="N19" s="42">
        <v>174</v>
      </c>
      <c r="O19" s="43">
        <v>42</v>
      </c>
    </row>
    <row r="20" spans="1:15" ht="12.75" customHeight="1">
      <c r="A20" s="40" t="s">
        <v>35</v>
      </c>
      <c r="B20" s="41" t="s">
        <v>36</v>
      </c>
      <c r="C20" s="42">
        <v>22917</v>
      </c>
      <c r="D20" s="42">
        <v>19822</v>
      </c>
      <c r="E20" s="42">
        <v>460</v>
      </c>
      <c r="F20" s="42">
        <f t="shared" si="0"/>
        <v>2635</v>
      </c>
      <c r="G20" s="42">
        <v>48627</v>
      </c>
      <c r="H20" s="42">
        <v>32574</v>
      </c>
      <c r="I20" s="42">
        <v>1140</v>
      </c>
      <c r="J20" s="42">
        <f t="shared" si="1"/>
        <v>14913</v>
      </c>
      <c r="K20" s="42">
        <v>1665</v>
      </c>
      <c r="L20" s="42">
        <v>0</v>
      </c>
      <c r="M20" s="42">
        <v>1228</v>
      </c>
      <c r="N20" s="42">
        <v>228</v>
      </c>
      <c r="O20" s="43">
        <v>228</v>
      </c>
    </row>
    <row r="21" spans="1:15" ht="12.75" customHeight="1">
      <c r="A21" s="40" t="s">
        <v>37</v>
      </c>
      <c r="B21" s="41" t="s">
        <v>38</v>
      </c>
      <c r="C21" s="42">
        <v>2029</v>
      </c>
      <c r="D21" s="42">
        <v>1737</v>
      </c>
      <c r="E21" s="42">
        <v>0</v>
      </c>
      <c r="F21" s="42">
        <f t="shared" si="0"/>
        <v>292</v>
      </c>
      <c r="G21" s="42">
        <v>3455</v>
      </c>
      <c r="H21" s="42">
        <v>2632</v>
      </c>
      <c r="I21" s="42">
        <v>0</v>
      </c>
      <c r="J21" s="42">
        <f t="shared" si="1"/>
        <v>823</v>
      </c>
      <c r="K21" s="42">
        <v>0</v>
      </c>
      <c r="L21" s="42">
        <v>0</v>
      </c>
      <c r="M21" s="42">
        <v>0</v>
      </c>
      <c r="N21" s="42">
        <v>8</v>
      </c>
      <c r="O21" s="43">
        <v>8</v>
      </c>
    </row>
    <row r="22" spans="1:15" ht="12.75" customHeight="1">
      <c r="A22" s="40" t="s">
        <v>39</v>
      </c>
      <c r="B22" s="41" t="s">
        <v>40</v>
      </c>
      <c r="C22" s="42">
        <v>2518</v>
      </c>
      <c r="D22" s="42">
        <v>1718</v>
      </c>
      <c r="E22" s="42">
        <v>162</v>
      </c>
      <c r="F22" s="42">
        <f t="shared" si="0"/>
        <v>638</v>
      </c>
      <c r="G22" s="42">
        <v>5589</v>
      </c>
      <c r="H22" s="42">
        <v>3392</v>
      </c>
      <c r="I22" s="42">
        <v>382</v>
      </c>
      <c r="J22" s="42">
        <f t="shared" si="1"/>
        <v>1815</v>
      </c>
      <c r="K22" s="42">
        <v>190</v>
      </c>
      <c r="L22" s="42">
        <v>0</v>
      </c>
      <c r="M22" s="42">
        <v>252</v>
      </c>
      <c r="N22" s="42">
        <v>78</v>
      </c>
      <c r="O22" s="43">
        <v>78</v>
      </c>
    </row>
    <row r="23" spans="1:15" ht="12.75" customHeight="1">
      <c r="A23" s="44"/>
      <c r="B23" s="45" t="s">
        <v>41</v>
      </c>
      <c r="C23" s="46">
        <f aca="true" t="shared" si="2" ref="C23:O23">SUM(C15:C22)</f>
        <v>49123</v>
      </c>
      <c r="D23" s="46">
        <f t="shared" si="2"/>
        <v>39485</v>
      </c>
      <c r="E23" s="46">
        <f t="shared" si="2"/>
        <v>1249</v>
      </c>
      <c r="F23" s="46">
        <f t="shared" si="2"/>
        <v>8389</v>
      </c>
      <c r="G23" s="46">
        <f t="shared" si="2"/>
        <v>123128</v>
      </c>
      <c r="H23" s="46">
        <f t="shared" si="2"/>
        <v>72141</v>
      </c>
      <c r="I23" s="46">
        <f t="shared" si="2"/>
        <v>3037</v>
      </c>
      <c r="J23" s="46">
        <f t="shared" si="2"/>
        <v>47950</v>
      </c>
      <c r="K23" s="46">
        <f t="shared" si="2"/>
        <v>4761</v>
      </c>
      <c r="L23" s="46">
        <f t="shared" si="2"/>
        <v>0</v>
      </c>
      <c r="M23" s="46">
        <f t="shared" si="2"/>
        <v>3166</v>
      </c>
      <c r="N23" s="46">
        <f t="shared" si="2"/>
        <v>1245</v>
      </c>
      <c r="O23" s="47">
        <f t="shared" si="2"/>
        <v>953</v>
      </c>
    </row>
    <row r="24" spans="1:15" ht="14.25" customHeight="1">
      <c r="A24" s="40" t="s">
        <v>42</v>
      </c>
      <c r="B24" s="41" t="s">
        <v>43</v>
      </c>
      <c r="C24" s="42">
        <v>1898</v>
      </c>
      <c r="D24" s="42">
        <v>1422</v>
      </c>
      <c r="E24" s="42">
        <v>166</v>
      </c>
      <c r="F24" s="42">
        <f>SUM(C24-D24-E24)</f>
        <v>310</v>
      </c>
      <c r="G24" s="42">
        <v>6740</v>
      </c>
      <c r="H24" s="42">
        <v>3228</v>
      </c>
      <c r="I24" s="42">
        <v>257</v>
      </c>
      <c r="J24" s="42">
        <f>SUM(G24-H24-I24)</f>
        <v>3255</v>
      </c>
      <c r="K24" s="42">
        <v>2249</v>
      </c>
      <c r="L24" s="42">
        <v>0</v>
      </c>
      <c r="M24" s="42">
        <v>28</v>
      </c>
      <c r="N24" s="42">
        <v>0</v>
      </c>
      <c r="O24" s="43">
        <v>0</v>
      </c>
    </row>
    <row r="25" spans="1:15" ht="14.25" customHeight="1">
      <c r="A25" s="48"/>
      <c r="B25" s="45" t="s">
        <v>44</v>
      </c>
      <c r="C25" s="46">
        <f aca="true" t="shared" si="3" ref="C25:O25">SUM(C24)</f>
        <v>1898</v>
      </c>
      <c r="D25" s="46">
        <f t="shared" si="3"/>
        <v>1422</v>
      </c>
      <c r="E25" s="46">
        <f t="shared" si="3"/>
        <v>166</v>
      </c>
      <c r="F25" s="46">
        <f t="shared" si="3"/>
        <v>310</v>
      </c>
      <c r="G25" s="46">
        <f t="shared" si="3"/>
        <v>6740</v>
      </c>
      <c r="H25" s="46">
        <f t="shared" si="3"/>
        <v>3228</v>
      </c>
      <c r="I25" s="46">
        <f t="shared" si="3"/>
        <v>257</v>
      </c>
      <c r="J25" s="46">
        <f t="shared" si="3"/>
        <v>3255</v>
      </c>
      <c r="K25" s="46">
        <f t="shared" si="3"/>
        <v>2249</v>
      </c>
      <c r="L25" s="46">
        <f t="shared" si="3"/>
        <v>0</v>
      </c>
      <c r="M25" s="46">
        <f t="shared" si="3"/>
        <v>28</v>
      </c>
      <c r="N25" s="46">
        <f t="shared" si="3"/>
        <v>0</v>
      </c>
      <c r="O25" s="47">
        <f t="shared" si="3"/>
        <v>0</v>
      </c>
    </row>
    <row r="26" spans="1:15" ht="12.75" customHeight="1">
      <c r="A26" s="40" t="s">
        <v>45</v>
      </c>
      <c r="B26" s="41" t="s">
        <v>46</v>
      </c>
      <c r="C26" s="42">
        <v>10369</v>
      </c>
      <c r="D26" s="42">
        <v>7623</v>
      </c>
      <c r="E26" s="42">
        <v>344</v>
      </c>
      <c r="F26" s="42">
        <f>SUM(C26-D26-E26)</f>
        <v>2402</v>
      </c>
      <c r="G26" s="42">
        <v>23505</v>
      </c>
      <c r="H26" s="42">
        <v>10160</v>
      </c>
      <c r="I26" s="42">
        <v>944</v>
      </c>
      <c r="J26" s="42">
        <f>SUM(G26-H26-I26)</f>
        <v>12401</v>
      </c>
      <c r="K26" s="42">
        <v>2979</v>
      </c>
      <c r="L26" s="42">
        <v>0</v>
      </c>
      <c r="M26" s="42">
        <v>381</v>
      </c>
      <c r="N26" s="42">
        <v>127</v>
      </c>
      <c r="O26" s="43">
        <v>127</v>
      </c>
    </row>
    <row r="27" spans="1:15" ht="12.75" customHeight="1">
      <c r="A27" s="40" t="s">
        <v>47</v>
      </c>
      <c r="B27" s="41" t="s">
        <v>48</v>
      </c>
      <c r="C27" s="42">
        <v>2986</v>
      </c>
      <c r="D27" s="42">
        <v>2574</v>
      </c>
      <c r="E27" s="42">
        <v>173</v>
      </c>
      <c r="F27" s="42">
        <f>SUM(C27-D27-E27)</f>
        <v>239</v>
      </c>
      <c r="G27" s="42">
        <v>5425</v>
      </c>
      <c r="H27" s="42">
        <v>3866</v>
      </c>
      <c r="I27" s="42">
        <v>340</v>
      </c>
      <c r="J27" s="42">
        <f>SUM(G27-H27-I27)</f>
        <v>1219</v>
      </c>
      <c r="K27" s="42">
        <v>70</v>
      </c>
      <c r="L27" s="42">
        <v>0</v>
      </c>
      <c r="M27" s="42">
        <v>4</v>
      </c>
      <c r="N27" s="42">
        <v>0</v>
      </c>
      <c r="O27" s="43">
        <v>0</v>
      </c>
    </row>
    <row r="28" spans="1:15" ht="12.75" customHeight="1">
      <c r="A28" s="40" t="s">
        <v>49</v>
      </c>
      <c r="B28" s="41" t="s">
        <v>50</v>
      </c>
      <c r="C28" s="42">
        <v>2970</v>
      </c>
      <c r="D28" s="42">
        <v>1937</v>
      </c>
      <c r="E28" s="42">
        <v>113</v>
      </c>
      <c r="F28" s="42">
        <f>SUM(C28-D28-E28)</f>
        <v>920</v>
      </c>
      <c r="G28" s="42">
        <v>7621</v>
      </c>
      <c r="H28" s="42">
        <v>3901</v>
      </c>
      <c r="I28" s="42">
        <v>428</v>
      </c>
      <c r="J28" s="42">
        <f>SUM(G28-H28-I28)</f>
        <v>3292</v>
      </c>
      <c r="K28" s="42">
        <v>75</v>
      </c>
      <c r="L28" s="42">
        <v>0</v>
      </c>
      <c r="M28" s="42">
        <v>13</v>
      </c>
      <c r="N28" s="42">
        <v>47</v>
      </c>
      <c r="O28" s="43">
        <v>47</v>
      </c>
    </row>
    <row r="29" spans="1:15" ht="12.75" customHeight="1">
      <c r="A29" s="40" t="s">
        <v>51</v>
      </c>
      <c r="B29" s="41" t="s">
        <v>52</v>
      </c>
      <c r="C29" s="42">
        <v>2944</v>
      </c>
      <c r="D29" s="42">
        <v>2538</v>
      </c>
      <c r="E29" s="42">
        <v>183</v>
      </c>
      <c r="F29" s="42">
        <f>SUM(C29-D29-E29)</f>
        <v>223</v>
      </c>
      <c r="G29" s="42">
        <v>8966</v>
      </c>
      <c r="H29" s="42">
        <v>5113</v>
      </c>
      <c r="I29" s="42">
        <v>1080</v>
      </c>
      <c r="J29" s="42">
        <f>SUM(G29-H29-I29)</f>
        <v>2773</v>
      </c>
      <c r="K29" s="42">
        <v>485</v>
      </c>
      <c r="L29" s="42">
        <v>0</v>
      </c>
      <c r="M29" s="42">
        <v>81</v>
      </c>
      <c r="N29" s="42">
        <v>292</v>
      </c>
      <c r="O29" s="43">
        <v>292</v>
      </c>
    </row>
    <row r="30" spans="1:15" ht="12.75" customHeight="1">
      <c r="A30" s="44"/>
      <c r="B30" s="45" t="s">
        <v>53</v>
      </c>
      <c r="C30" s="46">
        <f aca="true" t="shared" si="4" ref="C30:O30">SUM(C26:C29)</f>
        <v>19269</v>
      </c>
      <c r="D30" s="46">
        <f t="shared" si="4"/>
        <v>14672</v>
      </c>
      <c r="E30" s="46">
        <f t="shared" si="4"/>
        <v>813</v>
      </c>
      <c r="F30" s="46">
        <f t="shared" si="4"/>
        <v>3784</v>
      </c>
      <c r="G30" s="46">
        <f t="shared" si="4"/>
        <v>45517</v>
      </c>
      <c r="H30" s="46">
        <f t="shared" si="4"/>
        <v>23040</v>
      </c>
      <c r="I30" s="46">
        <f t="shared" si="4"/>
        <v>2792</v>
      </c>
      <c r="J30" s="46">
        <f t="shared" si="4"/>
        <v>19685</v>
      </c>
      <c r="K30" s="46">
        <f t="shared" si="4"/>
        <v>3609</v>
      </c>
      <c r="L30" s="46">
        <f t="shared" si="4"/>
        <v>0</v>
      </c>
      <c r="M30" s="46">
        <f t="shared" si="4"/>
        <v>479</v>
      </c>
      <c r="N30" s="46">
        <f t="shared" si="4"/>
        <v>466</v>
      </c>
      <c r="O30" s="47">
        <f t="shared" si="4"/>
        <v>466</v>
      </c>
    </row>
    <row r="31" spans="1:15" ht="12.75" customHeight="1">
      <c r="A31" s="40" t="s">
        <v>54</v>
      </c>
      <c r="B31" s="41" t="s">
        <v>55</v>
      </c>
      <c r="C31" s="42">
        <v>13034</v>
      </c>
      <c r="D31" s="42">
        <v>8025</v>
      </c>
      <c r="E31" s="42">
        <v>197</v>
      </c>
      <c r="F31" s="42">
        <f aca="true" t="shared" si="5" ref="F31:F42">SUM(C31-D31-E31)</f>
        <v>4812</v>
      </c>
      <c r="G31" s="42">
        <v>32422</v>
      </c>
      <c r="H31" s="42">
        <v>14314</v>
      </c>
      <c r="I31" s="42">
        <v>661</v>
      </c>
      <c r="J31" s="42">
        <f aca="true" t="shared" si="6" ref="J31:J42">SUM(G31-H31-I31)</f>
        <v>17447</v>
      </c>
      <c r="K31" s="42">
        <v>541</v>
      </c>
      <c r="L31" s="42">
        <v>0</v>
      </c>
      <c r="M31" s="42">
        <v>385</v>
      </c>
      <c r="N31" s="42">
        <v>65</v>
      </c>
      <c r="O31" s="43">
        <v>65</v>
      </c>
    </row>
    <row r="32" spans="1:15" ht="12.75" customHeight="1">
      <c r="A32" s="40" t="s">
        <v>56</v>
      </c>
      <c r="B32" s="41" t="s">
        <v>57</v>
      </c>
      <c r="C32" s="42">
        <v>18519</v>
      </c>
      <c r="D32" s="42">
        <v>13532</v>
      </c>
      <c r="E32" s="42">
        <v>379</v>
      </c>
      <c r="F32" s="42">
        <f t="shared" si="5"/>
        <v>4608</v>
      </c>
      <c r="G32" s="42">
        <v>59776</v>
      </c>
      <c r="H32" s="42">
        <v>27165</v>
      </c>
      <c r="I32" s="42">
        <v>1044</v>
      </c>
      <c r="J32" s="42">
        <f t="shared" si="6"/>
        <v>31567</v>
      </c>
      <c r="K32" s="42">
        <v>1859</v>
      </c>
      <c r="L32" s="42">
        <v>0</v>
      </c>
      <c r="M32" s="42">
        <v>2412</v>
      </c>
      <c r="N32" s="42">
        <v>113</v>
      </c>
      <c r="O32" s="43">
        <v>98</v>
      </c>
    </row>
    <row r="33" spans="1:15" ht="12.75" customHeight="1">
      <c r="A33" s="40" t="s">
        <v>58</v>
      </c>
      <c r="B33" s="41" t="s">
        <v>59</v>
      </c>
      <c r="C33" s="42">
        <v>8034</v>
      </c>
      <c r="D33" s="42">
        <v>6865</v>
      </c>
      <c r="E33" s="42">
        <v>188</v>
      </c>
      <c r="F33" s="42">
        <f t="shared" si="5"/>
        <v>981</v>
      </c>
      <c r="G33" s="42">
        <v>21102</v>
      </c>
      <c r="H33" s="42">
        <v>7037</v>
      </c>
      <c r="I33" s="42">
        <v>419</v>
      </c>
      <c r="J33" s="42">
        <f t="shared" si="6"/>
        <v>13646</v>
      </c>
      <c r="K33" s="42">
        <v>1724</v>
      </c>
      <c r="L33" s="42">
        <v>0</v>
      </c>
      <c r="M33" s="42">
        <v>339</v>
      </c>
      <c r="N33" s="42">
        <v>75</v>
      </c>
      <c r="O33" s="43">
        <v>29</v>
      </c>
    </row>
    <row r="34" spans="1:15" ht="12.75" customHeight="1">
      <c r="A34" s="40" t="s">
        <v>60</v>
      </c>
      <c r="B34" s="41" t="s">
        <v>61</v>
      </c>
      <c r="C34" s="42">
        <v>5314</v>
      </c>
      <c r="D34" s="42">
        <v>3019</v>
      </c>
      <c r="E34" s="42">
        <v>24</v>
      </c>
      <c r="F34" s="42">
        <f t="shared" si="5"/>
        <v>2271</v>
      </c>
      <c r="G34" s="42">
        <v>12393</v>
      </c>
      <c r="H34" s="42">
        <v>6186</v>
      </c>
      <c r="I34" s="42">
        <v>71</v>
      </c>
      <c r="J34" s="42">
        <f t="shared" si="6"/>
        <v>6136</v>
      </c>
      <c r="K34" s="42">
        <v>138</v>
      </c>
      <c r="L34" s="42">
        <v>0</v>
      </c>
      <c r="M34" s="42">
        <v>733</v>
      </c>
      <c r="N34" s="42">
        <v>0</v>
      </c>
      <c r="O34" s="43">
        <v>0</v>
      </c>
    </row>
    <row r="35" spans="1:15" ht="12.75" customHeight="1">
      <c r="A35" s="40" t="s">
        <v>62</v>
      </c>
      <c r="B35" s="41" t="s">
        <v>63</v>
      </c>
      <c r="C35" s="42">
        <v>3509</v>
      </c>
      <c r="D35" s="42">
        <v>3193</v>
      </c>
      <c r="E35" s="42">
        <v>0</v>
      </c>
      <c r="F35" s="42">
        <f t="shared" si="5"/>
        <v>316</v>
      </c>
      <c r="G35" s="42">
        <v>6203</v>
      </c>
      <c r="H35" s="42">
        <v>4316</v>
      </c>
      <c r="I35" s="42">
        <v>0</v>
      </c>
      <c r="J35" s="42">
        <f t="shared" si="6"/>
        <v>1887</v>
      </c>
      <c r="K35" s="42">
        <v>173</v>
      </c>
      <c r="L35" s="42">
        <v>0</v>
      </c>
      <c r="M35" s="42">
        <v>16</v>
      </c>
      <c r="N35" s="42">
        <v>124</v>
      </c>
      <c r="O35" s="43">
        <v>124</v>
      </c>
    </row>
    <row r="36" spans="1:15" ht="12.75" customHeight="1">
      <c r="A36" s="40" t="s">
        <v>64</v>
      </c>
      <c r="B36" s="41" t="s">
        <v>65</v>
      </c>
      <c r="C36" s="42">
        <v>2292</v>
      </c>
      <c r="D36" s="42">
        <v>1810</v>
      </c>
      <c r="E36" s="42">
        <v>161</v>
      </c>
      <c r="F36" s="42">
        <f t="shared" si="5"/>
        <v>321</v>
      </c>
      <c r="G36" s="42">
        <v>5440</v>
      </c>
      <c r="H36" s="42">
        <v>3522</v>
      </c>
      <c r="I36" s="42">
        <v>451</v>
      </c>
      <c r="J36" s="42">
        <f t="shared" si="6"/>
        <v>1467</v>
      </c>
      <c r="K36" s="42">
        <v>35</v>
      </c>
      <c r="L36" s="42">
        <v>0</v>
      </c>
      <c r="M36" s="42">
        <v>53</v>
      </c>
      <c r="N36" s="42">
        <v>0</v>
      </c>
      <c r="O36" s="43">
        <v>0</v>
      </c>
    </row>
    <row r="37" spans="1:15" ht="12.75" customHeight="1">
      <c r="A37" s="40" t="s">
        <v>66</v>
      </c>
      <c r="B37" s="41" t="s">
        <v>67</v>
      </c>
      <c r="C37" s="42">
        <v>4189</v>
      </c>
      <c r="D37" s="42">
        <v>3428</v>
      </c>
      <c r="E37" s="42">
        <v>48</v>
      </c>
      <c r="F37" s="42">
        <f t="shared" si="5"/>
        <v>713</v>
      </c>
      <c r="G37" s="42">
        <v>11062</v>
      </c>
      <c r="H37" s="42">
        <v>7394</v>
      </c>
      <c r="I37" s="42">
        <v>113</v>
      </c>
      <c r="J37" s="42">
        <f t="shared" si="6"/>
        <v>3555</v>
      </c>
      <c r="K37" s="42">
        <v>91</v>
      </c>
      <c r="L37" s="42">
        <v>0</v>
      </c>
      <c r="M37" s="42">
        <v>157</v>
      </c>
      <c r="N37" s="42">
        <v>46</v>
      </c>
      <c r="O37" s="43">
        <v>46</v>
      </c>
    </row>
    <row r="38" spans="1:15" ht="12.75" customHeight="1">
      <c r="A38" s="40" t="s">
        <v>68</v>
      </c>
      <c r="B38" s="41" t="s">
        <v>69</v>
      </c>
      <c r="C38" s="42">
        <v>47094</v>
      </c>
      <c r="D38" s="42">
        <v>33079</v>
      </c>
      <c r="E38" s="42">
        <v>1189</v>
      </c>
      <c r="F38" s="42">
        <f t="shared" si="5"/>
        <v>12826</v>
      </c>
      <c r="G38" s="42">
        <v>82491</v>
      </c>
      <c r="H38" s="42">
        <v>37921</v>
      </c>
      <c r="I38" s="42">
        <v>3260</v>
      </c>
      <c r="J38" s="42">
        <f t="shared" si="6"/>
        <v>41310</v>
      </c>
      <c r="K38" s="42">
        <v>4248</v>
      </c>
      <c r="L38" s="42">
        <v>0</v>
      </c>
      <c r="M38" s="42">
        <v>1585</v>
      </c>
      <c r="N38" s="42">
        <v>5737</v>
      </c>
      <c r="O38" s="43">
        <v>1518</v>
      </c>
    </row>
    <row r="39" spans="1:15" ht="12.75" customHeight="1">
      <c r="A39" s="40" t="s">
        <v>70</v>
      </c>
      <c r="B39" s="41" t="s">
        <v>71</v>
      </c>
      <c r="C39" s="42">
        <v>9070</v>
      </c>
      <c r="D39" s="42">
        <v>7940</v>
      </c>
      <c r="E39" s="42">
        <v>152</v>
      </c>
      <c r="F39" s="42">
        <f t="shared" si="5"/>
        <v>978</v>
      </c>
      <c r="G39" s="42">
        <v>16839</v>
      </c>
      <c r="H39" s="42">
        <v>10141</v>
      </c>
      <c r="I39" s="42">
        <v>404</v>
      </c>
      <c r="J39" s="42">
        <f t="shared" si="6"/>
        <v>6294</v>
      </c>
      <c r="K39" s="42">
        <v>1690</v>
      </c>
      <c r="L39" s="42">
        <v>0</v>
      </c>
      <c r="M39" s="42">
        <v>541</v>
      </c>
      <c r="N39" s="42">
        <v>0</v>
      </c>
      <c r="O39" s="43">
        <v>0</v>
      </c>
    </row>
    <row r="40" spans="1:15" ht="12.75" customHeight="1">
      <c r="A40" s="40" t="s">
        <v>72</v>
      </c>
      <c r="B40" s="41" t="s">
        <v>73</v>
      </c>
      <c r="C40" s="42">
        <v>6091</v>
      </c>
      <c r="D40" s="42">
        <v>4806</v>
      </c>
      <c r="E40" s="42">
        <v>95</v>
      </c>
      <c r="F40" s="42">
        <f t="shared" si="5"/>
        <v>1190</v>
      </c>
      <c r="G40" s="42">
        <v>15148</v>
      </c>
      <c r="H40" s="42">
        <v>8498</v>
      </c>
      <c r="I40" s="42">
        <v>379</v>
      </c>
      <c r="J40" s="42">
        <f t="shared" si="6"/>
        <v>6271</v>
      </c>
      <c r="K40" s="42">
        <v>508</v>
      </c>
      <c r="L40" s="42">
        <v>0</v>
      </c>
      <c r="M40" s="42">
        <v>980</v>
      </c>
      <c r="N40" s="42">
        <v>0</v>
      </c>
      <c r="O40" s="43">
        <v>0</v>
      </c>
    </row>
    <row r="41" spans="1:15" ht="12.75" customHeight="1">
      <c r="A41" s="40" t="s">
        <v>74</v>
      </c>
      <c r="B41" s="41" t="s">
        <v>75</v>
      </c>
      <c r="C41" s="42">
        <v>2641</v>
      </c>
      <c r="D41" s="42">
        <v>1581</v>
      </c>
      <c r="E41" s="42">
        <v>0</v>
      </c>
      <c r="F41" s="42">
        <f t="shared" si="5"/>
        <v>1060</v>
      </c>
      <c r="G41" s="42">
        <v>6682</v>
      </c>
      <c r="H41" s="42">
        <v>4210</v>
      </c>
      <c r="I41" s="42">
        <v>0</v>
      </c>
      <c r="J41" s="42">
        <f t="shared" si="6"/>
        <v>2472</v>
      </c>
      <c r="K41" s="42">
        <v>1602</v>
      </c>
      <c r="L41" s="42">
        <v>0</v>
      </c>
      <c r="M41" s="42">
        <v>105</v>
      </c>
      <c r="N41" s="42">
        <v>198</v>
      </c>
      <c r="O41" s="43">
        <v>198</v>
      </c>
    </row>
    <row r="42" spans="1:15" ht="12.75" customHeight="1">
      <c r="A42" s="40" t="s">
        <v>76</v>
      </c>
      <c r="B42" s="41" t="s">
        <v>77</v>
      </c>
      <c r="C42" s="42">
        <v>10973</v>
      </c>
      <c r="D42" s="42">
        <v>8588</v>
      </c>
      <c r="E42" s="42">
        <v>146</v>
      </c>
      <c r="F42" s="42">
        <f t="shared" si="5"/>
        <v>2239</v>
      </c>
      <c r="G42" s="42">
        <v>16240</v>
      </c>
      <c r="H42" s="42">
        <v>10412</v>
      </c>
      <c r="I42" s="42">
        <v>215</v>
      </c>
      <c r="J42" s="42">
        <f t="shared" si="6"/>
        <v>5613</v>
      </c>
      <c r="K42" s="42">
        <v>872</v>
      </c>
      <c r="L42" s="42">
        <v>0</v>
      </c>
      <c r="M42" s="42">
        <v>192</v>
      </c>
      <c r="N42" s="42">
        <v>0</v>
      </c>
      <c r="O42" s="43">
        <v>0</v>
      </c>
    </row>
    <row r="43" spans="1:15" ht="12.75" customHeight="1">
      <c r="A43" s="44"/>
      <c r="B43" s="45" t="s">
        <v>78</v>
      </c>
      <c r="C43" s="46">
        <f aca="true" t="shared" si="7" ref="C43:O43">SUM(C31:C42)</f>
        <v>130760</v>
      </c>
      <c r="D43" s="46">
        <f t="shared" si="7"/>
        <v>95866</v>
      </c>
      <c r="E43" s="46">
        <f t="shared" si="7"/>
        <v>2579</v>
      </c>
      <c r="F43" s="46">
        <f t="shared" si="7"/>
        <v>32315</v>
      </c>
      <c r="G43" s="46">
        <f t="shared" si="7"/>
        <v>285798</v>
      </c>
      <c r="H43" s="46">
        <f t="shared" si="7"/>
        <v>141116</v>
      </c>
      <c r="I43" s="46">
        <f t="shared" si="7"/>
        <v>7017</v>
      </c>
      <c r="J43" s="46">
        <f t="shared" si="7"/>
        <v>137665</v>
      </c>
      <c r="K43" s="46">
        <f t="shared" si="7"/>
        <v>13481</v>
      </c>
      <c r="L43" s="46">
        <f t="shared" si="7"/>
        <v>0</v>
      </c>
      <c r="M43" s="46">
        <f t="shared" si="7"/>
        <v>7498</v>
      </c>
      <c r="N43" s="46">
        <f t="shared" si="7"/>
        <v>6358</v>
      </c>
      <c r="O43" s="47">
        <f t="shared" si="7"/>
        <v>2078</v>
      </c>
    </row>
    <row r="44" spans="1:15" ht="12.75" customHeight="1">
      <c r="A44" s="40" t="s">
        <v>79</v>
      </c>
      <c r="B44" s="41" t="s">
        <v>80</v>
      </c>
      <c r="C44" s="42">
        <v>5788</v>
      </c>
      <c r="D44" s="42">
        <v>4637</v>
      </c>
      <c r="E44" s="42">
        <v>121</v>
      </c>
      <c r="F44" s="42">
        <f>SUM(C44-D44-E44)</f>
        <v>1030</v>
      </c>
      <c r="G44" s="42">
        <v>18919</v>
      </c>
      <c r="H44" s="42">
        <v>11589</v>
      </c>
      <c r="I44" s="42">
        <v>276</v>
      </c>
      <c r="J44" s="42">
        <f>SUM(G44-H44-I44)</f>
        <v>7054</v>
      </c>
      <c r="K44" s="42">
        <v>1712</v>
      </c>
      <c r="L44" s="42">
        <v>0</v>
      </c>
      <c r="M44" s="42">
        <v>271</v>
      </c>
      <c r="N44" s="42">
        <v>107</v>
      </c>
      <c r="O44" s="43">
        <v>107</v>
      </c>
    </row>
    <row r="45" spans="1:256" ht="12.75" customHeight="1">
      <c r="A45" s="40" t="s">
        <v>81</v>
      </c>
      <c r="B45" s="41" t="s">
        <v>82</v>
      </c>
      <c r="C45" s="42">
        <v>7704</v>
      </c>
      <c r="D45" s="42">
        <v>5432</v>
      </c>
      <c r="E45" s="42">
        <v>278</v>
      </c>
      <c r="F45" s="42">
        <f>SUM(C45-D45-E45)</f>
        <v>1994</v>
      </c>
      <c r="G45" s="42">
        <v>30482</v>
      </c>
      <c r="H45" s="42">
        <v>12682</v>
      </c>
      <c r="I45" s="42">
        <v>1005</v>
      </c>
      <c r="J45" s="42">
        <f>SUM(G45-H45-I45)</f>
        <v>16795</v>
      </c>
      <c r="K45" s="42">
        <v>3808</v>
      </c>
      <c r="L45" s="42">
        <v>0</v>
      </c>
      <c r="M45" s="42">
        <v>564</v>
      </c>
      <c r="N45" s="42">
        <v>28</v>
      </c>
      <c r="O45" s="43">
        <v>28</v>
      </c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15" ht="12.75" customHeight="1">
      <c r="A46" s="44"/>
      <c r="B46" s="45" t="s">
        <v>83</v>
      </c>
      <c r="C46" s="46">
        <f aca="true" t="shared" si="8" ref="C46:O46">SUM(C44:C45)</f>
        <v>13492</v>
      </c>
      <c r="D46" s="46">
        <f t="shared" si="8"/>
        <v>10069</v>
      </c>
      <c r="E46" s="46">
        <f t="shared" si="8"/>
        <v>399</v>
      </c>
      <c r="F46" s="46">
        <f t="shared" si="8"/>
        <v>3024</v>
      </c>
      <c r="G46" s="46">
        <f t="shared" si="8"/>
        <v>49401</v>
      </c>
      <c r="H46" s="46">
        <f t="shared" si="8"/>
        <v>24271</v>
      </c>
      <c r="I46" s="46">
        <f t="shared" si="8"/>
        <v>1281</v>
      </c>
      <c r="J46" s="46">
        <f t="shared" si="8"/>
        <v>23849</v>
      </c>
      <c r="K46" s="46">
        <f t="shared" si="8"/>
        <v>5520</v>
      </c>
      <c r="L46" s="46">
        <f t="shared" si="8"/>
        <v>0</v>
      </c>
      <c r="M46" s="46">
        <f t="shared" si="8"/>
        <v>835</v>
      </c>
      <c r="N46" s="46">
        <f t="shared" si="8"/>
        <v>135</v>
      </c>
      <c r="O46" s="47">
        <f t="shared" si="8"/>
        <v>135</v>
      </c>
    </row>
    <row r="47" spans="1:15" ht="12.75" customHeight="1">
      <c r="A47" s="40" t="s">
        <v>84</v>
      </c>
      <c r="B47" s="41" t="s">
        <v>85</v>
      </c>
      <c r="C47" s="42">
        <v>1651</v>
      </c>
      <c r="D47" s="42">
        <v>1273</v>
      </c>
      <c r="E47" s="42">
        <v>0</v>
      </c>
      <c r="F47" s="42">
        <f>SUM(C47-D47-E47)</f>
        <v>378</v>
      </c>
      <c r="G47" s="42">
        <v>5116</v>
      </c>
      <c r="H47" s="42">
        <v>1822</v>
      </c>
      <c r="I47" s="42">
        <v>0</v>
      </c>
      <c r="J47" s="42">
        <f>SUM(G47-H47-I47)</f>
        <v>3294</v>
      </c>
      <c r="K47" s="42">
        <v>0</v>
      </c>
      <c r="L47" s="42">
        <v>0</v>
      </c>
      <c r="M47" s="42">
        <v>0</v>
      </c>
      <c r="N47" s="42">
        <v>0</v>
      </c>
      <c r="O47" s="43">
        <v>0</v>
      </c>
    </row>
    <row r="48" spans="1:15" ht="12.75" customHeight="1">
      <c r="A48" s="40" t="s">
        <v>86</v>
      </c>
      <c r="B48" s="41" t="s">
        <v>87</v>
      </c>
      <c r="C48" s="42">
        <v>4087</v>
      </c>
      <c r="D48" s="42">
        <v>3039</v>
      </c>
      <c r="E48" s="42">
        <v>0</v>
      </c>
      <c r="F48" s="42">
        <f>SUM(C48-D48-E48)</f>
        <v>1048</v>
      </c>
      <c r="G48" s="42">
        <v>10200</v>
      </c>
      <c r="H48" s="42">
        <v>5881</v>
      </c>
      <c r="I48" s="42">
        <v>0</v>
      </c>
      <c r="J48" s="42">
        <f>SUM(G48-H48-I48)</f>
        <v>4319</v>
      </c>
      <c r="K48" s="42">
        <v>611</v>
      </c>
      <c r="L48" s="42">
        <v>0</v>
      </c>
      <c r="M48" s="42">
        <v>424</v>
      </c>
      <c r="N48" s="42">
        <v>559</v>
      </c>
      <c r="O48" s="43">
        <v>559</v>
      </c>
    </row>
    <row r="49" spans="1:15" ht="12.75" customHeight="1">
      <c r="A49" s="40" t="s">
        <v>88</v>
      </c>
      <c r="B49" s="41" t="s">
        <v>89</v>
      </c>
      <c r="C49" s="42">
        <v>1823</v>
      </c>
      <c r="D49" s="42">
        <v>1635</v>
      </c>
      <c r="E49" s="42">
        <v>0</v>
      </c>
      <c r="F49" s="42">
        <f>SUM(C49-D49-E49)</f>
        <v>188</v>
      </c>
      <c r="G49" s="42">
        <v>9128</v>
      </c>
      <c r="H49" s="42">
        <v>2733</v>
      </c>
      <c r="I49" s="42">
        <v>0</v>
      </c>
      <c r="J49" s="42">
        <f>SUM(G49-H49-I49)</f>
        <v>6395</v>
      </c>
      <c r="K49" s="42">
        <v>269</v>
      </c>
      <c r="L49" s="42">
        <v>0</v>
      </c>
      <c r="M49" s="42">
        <v>272</v>
      </c>
      <c r="N49" s="42">
        <v>0</v>
      </c>
      <c r="O49" s="43">
        <v>0</v>
      </c>
    </row>
    <row r="50" spans="1:15" ht="12.75" customHeight="1">
      <c r="A50" s="40" t="s">
        <v>90</v>
      </c>
      <c r="B50" s="41" t="s">
        <v>91</v>
      </c>
      <c r="C50" s="42">
        <v>9031</v>
      </c>
      <c r="D50" s="42">
        <v>7348</v>
      </c>
      <c r="E50" s="42">
        <v>126</v>
      </c>
      <c r="F50" s="42">
        <f>SUM(C50-D50-E50)</f>
        <v>1557</v>
      </c>
      <c r="G50" s="42">
        <v>20546</v>
      </c>
      <c r="H50" s="42">
        <v>11028</v>
      </c>
      <c r="I50" s="42">
        <v>417</v>
      </c>
      <c r="J50" s="42">
        <f>SUM(G50-H50-I50)</f>
        <v>9101</v>
      </c>
      <c r="K50" s="42">
        <v>2956</v>
      </c>
      <c r="L50" s="42">
        <v>0</v>
      </c>
      <c r="M50" s="42">
        <v>1096</v>
      </c>
      <c r="N50" s="42">
        <v>75</v>
      </c>
      <c r="O50" s="43">
        <v>75</v>
      </c>
    </row>
    <row r="51" spans="1:15" ht="12.75" customHeight="1">
      <c r="A51" s="44"/>
      <c r="B51" s="45" t="s">
        <v>92</v>
      </c>
      <c r="C51" s="46">
        <f aca="true" t="shared" si="9" ref="C51:O51">SUM(C47:C50)</f>
        <v>16592</v>
      </c>
      <c r="D51" s="46">
        <f t="shared" si="9"/>
        <v>13295</v>
      </c>
      <c r="E51" s="46">
        <f t="shared" si="9"/>
        <v>126</v>
      </c>
      <c r="F51" s="46">
        <f t="shared" si="9"/>
        <v>3171</v>
      </c>
      <c r="G51" s="46">
        <f t="shared" si="9"/>
        <v>44990</v>
      </c>
      <c r="H51" s="46">
        <f t="shared" si="9"/>
        <v>21464</v>
      </c>
      <c r="I51" s="46">
        <f t="shared" si="9"/>
        <v>417</v>
      </c>
      <c r="J51" s="46">
        <f t="shared" si="9"/>
        <v>23109</v>
      </c>
      <c r="K51" s="46">
        <f t="shared" si="9"/>
        <v>3836</v>
      </c>
      <c r="L51" s="46">
        <f t="shared" si="9"/>
        <v>0</v>
      </c>
      <c r="M51" s="46">
        <f t="shared" si="9"/>
        <v>1792</v>
      </c>
      <c r="N51" s="46">
        <f t="shared" si="9"/>
        <v>634</v>
      </c>
      <c r="O51" s="47">
        <f t="shared" si="9"/>
        <v>634</v>
      </c>
    </row>
    <row r="52" spans="1:15" ht="12.75" customHeight="1">
      <c r="A52" s="40" t="s">
        <v>93</v>
      </c>
      <c r="B52" s="41" t="s">
        <v>94</v>
      </c>
      <c r="C52" s="42">
        <v>3108</v>
      </c>
      <c r="D52" s="42">
        <v>1957</v>
      </c>
      <c r="E52" s="42">
        <v>17</v>
      </c>
      <c r="F52" s="42">
        <f aca="true" t="shared" si="10" ref="F52:F58">SUM(C52-D52-E52)</f>
        <v>1134</v>
      </c>
      <c r="G52" s="42">
        <v>8273</v>
      </c>
      <c r="H52" s="42">
        <v>4226</v>
      </c>
      <c r="I52" s="42">
        <v>29</v>
      </c>
      <c r="J52" s="42">
        <f aca="true" t="shared" si="11" ref="J52:J58">SUM(G52-H52-I52)</f>
        <v>4018</v>
      </c>
      <c r="K52" s="42">
        <v>1697</v>
      </c>
      <c r="L52" s="42">
        <v>0</v>
      </c>
      <c r="M52" s="42">
        <v>0</v>
      </c>
      <c r="N52" s="42">
        <v>3</v>
      </c>
      <c r="O52" s="43">
        <v>3</v>
      </c>
    </row>
    <row r="53" spans="1:15" ht="12.75" customHeight="1">
      <c r="A53" s="40" t="s">
        <v>95</v>
      </c>
      <c r="B53" s="41" t="s">
        <v>96</v>
      </c>
      <c r="C53" s="42">
        <v>11575</v>
      </c>
      <c r="D53" s="42">
        <v>7376</v>
      </c>
      <c r="E53" s="42">
        <v>179</v>
      </c>
      <c r="F53" s="42">
        <f t="shared" si="10"/>
        <v>4020</v>
      </c>
      <c r="G53" s="42">
        <v>32328</v>
      </c>
      <c r="H53" s="42">
        <v>18212</v>
      </c>
      <c r="I53" s="42">
        <v>588</v>
      </c>
      <c r="J53" s="42">
        <f t="shared" si="11"/>
        <v>13528</v>
      </c>
      <c r="K53" s="42">
        <v>1128</v>
      </c>
      <c r="L53" s="42">
        <v>0</v>
      </c>
      <c r="M53" s="42">
        <v>3139</v>
      </c>
      <c r="N53" s="42">
        <v>121</v>
      </c>
      <c r="O53" s="43">
        <v>121</v>
      </c>
    </row>
    <row r="54" spans="1:15" ht="12.75" customHeight="1">
      <c r="A54" s="40" t="s">
        <v>97</v>
      </c>
      <c r="B54" s="41" t="s">
        <v>98</v>
      </c>
      <c r="C54" s="42">
        <v>1967</v>
      </c>
      <c r="D54" s="42">
        <v>812</v>
      </c>
      <c r="E54" s="42">
        <v>74</v>
      </c>
      <c r="F54" s="42">
        <f t="shared" si="10"/>
        <v>1081</v>
      </c>
      <c r="G54" s="42">
        <v>8356</v>
      </c>
      <c r="H54" s="42">
        <v>2518</v>
      </c>
      <c r="I54" s="42">
        <v>217</v>
      </c>
      <c r="J54" s="42">
        <f t="shared" si="11"/>
        <v>5621</v>
      </c>
      <c r="K54" s="42">
        <v>272</v>
      </c>
      <c r="L54" s="42">
        <v>0</v>
      </c>
      <c r="M54" s="42">
        <v>436</v>
      </c>
      <c r="N54" s="42">
        <v>59</v>
      </c>
      <c r="O54" s="43">
        <v>59</v>
      </c>
    </row>
    <row r="55" spans="1:15" ht="12.75" customHeight="1">
      <c r="A55" s="40" t="s">
        <v>99</v>
      </c>
      <c r="B55" s="41" t="s">
        <v>100</v>
      </c>
      <c r="C55" s="42">
        <v>9853</v>
      </c>
      <c r="D55" s="42">
        <v>6016</v>
      </c>
      <c r="E55" s="42">
        <v>173</v>
      </c>
      <c r="F55" s="42">
        <f t="shared" si="10"/>
        <v>3664</v>
      </c>
      <c r="G55" s="42">
        <v>28475</v>
      </c>
      <c r="H55" s="42">
        <v>13838</v>
      </c>
      <c r="I55" s="42">
        <v>348</v>
      </c>
      <c r="J55" s="42">
        <f t="shared" si="11"/>
        <v>14289</v>
      </c>
      <c r="K55" s="42">
        <v>953</v>
      </c>
      <c r="L55" s="42">
        <v>0</v>
      </c>
      <c r="M55" s="42">
        <v>952</v>
      </c>
      <c r="N55" s="42">
        <v>429</v>
      </c>
      <c r="O55" s="43">
        <v>429</v>
      </c>
    </row>
    <row r="56" spans="1:15" ht="12.75" customHeight="1">
      <c r="A56" s="40" t="s">
        <v>101</v>
      </c>
      <c r="B56" s="41" t="s">
        <v>102</v>
      </c>
      <c r="C56" s="42">
        <v>9848</v>
      </c>
      <c r="D56" s="42">
        <v>6093</v>
      </c>
      <c r="E56" s="42">
        <v>363</v>
      </c>
      <c r="F56" s="42">
        <f t="shared" si="10"/>
        <v>3392</v>
      </c>
      <c r="G56" s="42">
        <v>28894</v>
      </c>
      <c r="H56" s="42">
        <v>12686</v>
      </c>
      <c r="I56" s="42">
        <v>1098</v>
      </c>
      <c r="J56" s="42">
        <f t="shared" si="11"/>
        <v>15110</v>
      </c>
      <c r="K56" s="42">
        <v>3710</v>
      </c>
      <c r="L56" s="42">
        <v>0</v>
      </c>
      <c r="M56" s="42">
        <v>1150</v>
      </c>
      <c r="N56" s="42">
        <v>649</v>
      </c>
      <c r="O56" s="43">
        <v>649</v>
      </c>
    </row>
    <row r="57" spans="1:15" ht="12.75" customHeight="1">
      <c r="A57" s="40" t="s">
        <v>103</v>
      </c>
      <c r="B57" s="41" t="s">
        <v>104</v>
      </c>
      <c r="C57" s="42">
        <v>10863</v>
      </c>
      <c r="D57" s="42">
        <v>6752</v>
      </c>
      <c r="E57" s="42">
        <v>344</v>
      </c>
      <c r="F57" s="42">
        <f t="shared" si="10"/>
        <v>3767</v>
      </c>
      <c r="G57" s="42">
        <v>41057</v>
      </c>
      <c r="H57" s="42">
        <v>18412</v>
      </c>
      <c r="I57" s="42">
        <v>1452</v>
      </c>
      <c r="J57" s="42">
        <f t="shared" si="11"/>
        <v>21193</v>
      </c>
      <c r="K57" s="42">
        <v>867</v>
      </c>
      <c r="L57" s="42">
        <v>0</v>
      </c>
      <c r="M57" s="42">
        <v>733</v>
      </c>
      <c r="N57" s="42">
        <v>0</v>
      </c>
      <c r="O57" s="43">
        <v>0</v>
      </c>
    </row>
    <row r="58" spans="1:15" ht="12.75" customHeight="1">
      <c r="A58" s="40" t="s">
        <v>105</v>
      </c>
      <c r="B58" s="41" t="s">
        <v>106</v>
      </c>
      <c r="C58" s="42">
        <v>12615</v>
      </c>
      <c r="D58" s="42">
        <v>6763</v>
      </c>
      <c r="E58" s="42">
        <v>118</v>
      </c>
      <c r="F58" s="42">
        <f t="shared" si="10"/>
        <v>5734</v>
      </c>
      <c r="G58" s="42">
        <v>36988</v>
      </c>
      <c r="H58" s="42">
        <v>14517</v>
      </c>
      <c r="I58" s="42">
        <v>276</v>
      </c>
      <c r="J58" s="42">
        <f t="shared" si="11"/>
        <v>22195</v>
      </c>
      <c r="K58" s="42">
        <v>749</v>
      </c>
      <c r="L58" s="42">
        <v>0</v>
      </c>
      <c r="M58" s="42">
        <v>700</v>
      </c>
      <c r="N58" s="42">
        <v>4029</v>
      </c>
      <c r="O58" s="43">
        <v>966</v>
      </c>
    </row>
    <row r="59" spans="1:15" ht="12.75" customHeight="1">
      <c r="A59" s="44"/>
      <c r="B59" s="45" t="s">
        <v>107</v>
      </c>
      <c r="C59" s="46">
        <f aca="true" t="shared" si="12" ref="C59:O59">SUM(C52:C58)</f>
        <v>59829</v>
      </c>
      <c r="D59" s="46">
        <f t="shared" si="12"/>
        <v>35769</v>
      </c>
      <c r="E59" s="46">
        <f t="shared" si="12"/>
        <v>1268</v>
      </c>
      <c r="F59" s="46">
        <f t="shared" si="12"/>
        <v>22792</v>
      </c>
      <c r="G59" s="46">
        <f t="shared" si="12"/>
        <v>184371</v>
      </c>
      <c r="H59" s="46">
        <f t="shared" si="12"/>
        <v>84409</v>
      </c>
      <c r="I59" s="46">
        <f t="shared" si="12"/>
        <v>4008</v>
      </c>
      <c r="J59" s="46">
        <f t="shared" si="12"/>
        <v>95954</v>
      </c>
      <c r="K59" s="46">
        <f t="shared" si="12"/>
        <v>9376</v>
      </c>
      <c r="L59" s="46">
        <f t="shared" si="12"/>
        <v>0</v>
      </c>
      <c r="M59" s="46">
        <f t="shared" si="12"/>
        <v>7110</v>
      </c>
      <c r="N59" s="46">
        <f t="shared" si="12"/>
        <v>5290</v>
      </c>
      <c r="O59" s="47">
        <f t="shared" si="12"/>
        <v>2227</v>
      </c>
    </row>
    <row r="60" spans="1:15" ht="12.75" customHeight="1">
      <c r="A60" s="40" t="s">
        <v>108</v>
      </c>
      <c r="B60" s="41" t="s">
        <v>109</v>
      </c>
      <c r="C60" s="42">
        <v>11550</v>
      </c>
      <c r="D60" s="42">
        <v>7686</v>
      </c>
      <c r="E60" s="42">
        <v>694</v>
      </c>
      <c r="F60" s="42">
        <f aca="true" t="shared" si="13" ref="F60:F68">SUM(C60-D60-E60)</f>
        <v>3170</v>
      </c>
      <c r="G60" s="42">
        <v>32252</v>
      </c>
      <c r="H60" s="42">
        <v>17343</v>
      </c>
      <c r="I60" s="42">
        <v>2066</v>
      </c>
      <c r="J60" s="42">
        <f aca="true" t="shared" si="14" ref="J60:J68">SUM(G60-H60-I60)</f>
        <v>12843</v>
      </c>
      <c r="K60" s="42">
        <v>407</v>
      </c>
      <c r="L60" s="42">
        <v>0</v>
      </c>
      <c r="M60" s="42">
        <v>219</v>
      </c>
      <c r="N60" s="42">
        <v>127</v>
      </c>
      <c r="O60" s="43">
        <v>37</v>
      </c>
    </row>
    <row r="61" spans="1:15" ht="12.75" customHeight="1">
      <c r="A61" s="40" t="s">
        <v>110</v>
      </c>
      <c r="B61" s="41" t="s">
        <v>111</v>
      </c>
      <c r="C61" s="42">
        <v>4104</v>
      </c>
      <c r="D61" s="42">
        <v>2460</v>
      </c>
      <c r="E61" s="42">
        <v>58</v>
      </c>
      <c r="F61" s="42">
        <f t="shared" si="13"/>
        <v>1586</v>
      </c>
      <c r="G61" s="42">
        <v>12693</v>
      </c>
      <c r="H61" s="42">
        <v>5871</v>
      </c>
      <c r="I61" s="42">
        <v>191</v>
      </c>
      <c r="J61" s="42">
        <f t="shared" si="14"/>
        <v>6631</v>
      </c>
      <c r="K61" s="42">
        <v>195</v>
      </c>
      <c r="L61" s="42">
        <v>0</v>
      </c>
      <c r="M61" s="42">
        <v>273</v>
      </c>
      <c r="N61" s="42">
        <v>29</v>
      </c>
      <c r="O61" s="43">
        <v>29</v>
      </c>
    </row>
    <row r="62" spans="1:15" ht="12.75" customHeight="1">
      <c r="A62" s="40" t="s">
        <v>112</v>
      </c>
      <c r="B62" s="41" t="s">
        <v>113</v>
      </c>
      <c r="C62" s="42">
        <v>3474</v>
      </c>
      <c r="D62" s="42">
        <v>1897</v>
      </c>
      <c r="E62" s="42">
        <v>109</v>
      </c>
      <c r="F62" s="42">
        <f t="shared" si="13"/>
        <v>1468</v>
      </c>
      <c r="G62" s="42">
        <v>14419</v>
      </c>
      <c r="H62" s="42">
        <v>5450</v>
      </c>
      <c r="I62" s="42">
        <v>374</v>
      </c>
      <c r="J62" s="42">
        <f t="shared" si="14"/>
        <v>8595</v>
      </c>
      <c r="K62" s="42">
        <v>482</v>
      </c>
      <c r="L62" s="42">
        <v>0</v>
      </c>
      <c r="M62" s="42">
        <v>617</v>
      </c>
      <c r="N62" s="42">
        <v>20</v>
      </c>
      <c r="O62" s="43">
        <v>20</v>
      </c>
    </row>
    <row r="63" spans="1:15" ht="12.75" customHeight="1">
      <c r="A63" s="40" t="s">
        <v>114</v>
      </c>
      <c r="B63" s="41" t="s">
        <v>115</v>
      </c>
      <c r="C63" s="42">
        <v>7102</v>
      </c>
      <c r="D63" s="42">
        <v>5292</v>
      </c>
      <c r="E63" s="42">
        <v>319</v>
      </c>
      <c r="F63" s="42">
        <f t="shared" si="13"/>
        <v>1491</v>
      </c>
      <c r="G63" s="42">
        <v>24164</v>
      </c>
      <c r="H63" s="42">
        <v>12204</v>
      </c>
      <c r="I63" s="42">
        <v>1032</v>
      </c>
      <c r="J63" s="42">
        <f t="shared" si="14"/>
        <v>10928</v>
      </c>
      <c r="K63" s="42">
        <v>862</v>
      </c>
      <c r="L63" s="42">
        <v>0</v>
      </c>
      <c r="M63" s="42">
        <v>2812</v>
      </c>
      <c r="N63" s="42">
        <v>34</v>
      </c>
      <c r="O63" s="43">
        <v>34</v>
      </c>
    </row>
    <row r="64" spans="1:15" ht="12.75" customHeight="1">
      <c r="A64" s="40" t="s">
        <v>116</v>
      </c>
      <c r="B64" s="41" t="s">
        <v>117</v>
      </c>
      <c r="C64" s="42">
        <v>5639</v>
      </c>
      <c r="D64" s="42">
        <v>3212</v>
      </c>
      <c r="E64" s="42">
        <v>301</v>
      </c>
      <c r="F64" s="42">
        <f t="shared" si="13"/>
        <v>2126</v>
      </c>
      <c r="G64" s="42">
        <v>17531</v>
      </c>
      <c r="H64" s="42">
        <v>7463</v>
      </c>
      <c r="I64" s="42">
        <v>710</v>
      </c>
      <c r="J64" s="42">
        <f t="shared" si="14"/>
        <v>9358</v>
      </c>
      <c r="K64" s="42">
        <v>35</v>
      </c>
      <c r="L64" s="42">
        <v>0</v>
      </c>
      <c r="M64" s="42">
        <v>247</v>
      </c>
      <c r="N64" s="42">
        <v>0</v>
      </c>
      <c r="O64" s="43">
        <v>0</v>
      </c>
    </row>
    <row r="65" spans="1:15" ht="12.75" customHeight="1">
      <c r="A65" s="40" t="s">
        <v>118</v>
      </c>
      <c r="B65" s="41" t="s">
        <v>119</v>
      </c>
      <c r="C65" s="42">
        <v>5016</v>
      </c>
      <c r="D65" s="42">
        <v>2475</v>
      </c>
      <c r="E65" s="42">
        <v>247</v>
      </c>
      <c r="F65" s="42">
        <f t="shared" si="13"/>
        <v>2294</v>
      </c>
      <c r="G65" s="42">
        <v>21934</v>
      </c>
      <c r="H65" s="42">
        <v>5990</v>
      </c>
      <c r="I65" s="42">
        <v>784</v>
      </c>
      <c r="J65" s="42">
        <f t="shared" si="14"/>
        <v>15160</v>
      </c>
      <c r="K65" s="42">
        <v>391</v>
      </c>
      <c r="L65" s="42">
        <v>0</v>
      </c>
      <c r="M65" s="42">
        <v>1109</v>
      </c>
      <c r="N65" s="42">
        <v>0</v>
      </c>
      <c r="O65" s="43">
        <v>0</v>
      </c>
    </row>
    <row r="66" spans="1:15" ht="12.75" customHeight="1">
      <c r="A66" s="40" t="s">
        <v>120</v>
      </c>
      <c r="B66" s="41" t="s">
        <v>121</v>
      </c>
      <c r="C66" s="42">
        <v>5485</v>
      </c>
      <c r="D66" s="42">
        <v>2541</v>
      </c>
      <c r="E66" s="42">
        <v>33</v>
      </c>
      <c r="F66" s="42">
        <f t="shared" si="13"/>
        <v>2911</v>
      </c>
      <c r="G66" s="42">
        <v>21308</v>
      </c>
      <c r="H66" s="42">
        <v>6670</v>
      </c>
      <c r="I66" s="42">
        <v>125</v>
      </c>
      <c r="J66" s="42">
        <f t="shared" si="14"/>
        <v>14513</v>
      </c>
      <c r="K66" s="42">
        <v>1342</v>
      </c>
      <c r="L66" s="42">
        <v>0</v>
      </c>
      <c r="M66" s="42">
        <v>1431</v>
      </c>
      <c r="N66" s="42">
        <v>28</v>
      </c>
      <c r="O66" s="43">
        <v>28</v>
      </c>
    </row>
    <row r="67" spans="1:15" ht="12.75" customHeight="1">
      <c r="A67" s="40" t="s">
        <v>122</v>
      </c>
      <c r="B67" s="41" t="s">
        <v>123</v>
      </c>
      <c r="C67" s="42">
        <v>7209</v>
      </c>
      <c r="D67" s="42">
        <v>3308</v>
      </c>
      <c r="E67" s="42">
        <v>0</v>
      </c>
      <c r="F67" s="42">
        <f t="shared" si="13"/>
        <v>3901</v>
      </c>
      <c r="G67" s="42">
        <v>25363</v>
      </c>
      <c r="H67" s="42">
        <v>8163</v>
      </c>
      <c r="I67" s="42">
        <v>0</v>
      </c>
      <c r="J67" s="42">
        <f t="shared" si="14"/>
        <v>17200</v>
      </c>
      <c r="K67" s="42">
        <v>3596</v>
      </c>
      <c r="L67" s="42">
        <v>0</v>
      </c>
      <c r="M67" s="42">
        <v>1293</v>
      </c>
      <c r="N67" s="42">
        <v>98</v>
      </c>
      <c r="O67" s="43">
        <v>98</v>
      </c>
    </row>
    <row r="68" spans="1:15" ht="12.75" customHeight="1">
      <c r="A68" s="40" t="s">
        <v>124</v>
      </c>
      <c r="B68" s="41" t="s">
        <v>125</v>
      </c>
      <c r="C68" s="42">
        <v>4297</v>
      </c>
      <c r="D68" s="42">
        <v>3181</v>
      </c>
      <c r="E68" s="42">
        <v>62</v>
      </c>
      <c r="F68" s="42">
        <f t="shared" si="13"/>
        <v>1054</v>
      </c>
      <c r="G68" s="42">
        <v>14459</v>
      </c>
      <c r="H68" s="42">
        <v>7485</v>
      </c>
      <c r="I68" s="42">
        <v>431</v>
      </c>
      <c r="J68" s="42">
        <f t="shared" si="14"/>
        <v>6543</v>
      </c>
      <c r="K68" s="42">
        <v>43</v>
      </c>
      <c r="L68" s="42">
        <v>0</v>
      </c>
      <c r="M68" s="42">
        <v>234</v>
      </c>
      <c r="N68" s="42">
        <v>0</v>
      </c>
      <c r="O68" s="43">
        <v>0</v>
      </c>
    </row>
    <row r="69" spans="1:15" ht="12.75" customHeight="1">
      <c r="A69" s="44"/>
      <c r="B69" s="45" t="s">
        <v>126</v>
      </c>
      <c r="C69" s="46">
        <f aca="true" t="shared" si="15" ref="C69:O69">SUM(C60:C68)</f>
        <v>53876</v>
      </c>
      <c r="D69" s="46">
        <f t="shared" si="15"/>
        <v>32052</v>
      </c>
      <c r="E69" s="46">
        <f t="shared" si="15"/>
        <v>1823</v>
      </c>
      <c r="F69" s="46">
        <f t="shared" si="15"/>
        <v>20001</v>
      </c>
      <c r="G69" s="46">
        <f t="shared" si="15"/>
        <v>184123</v>
      </c>
      <c r="H69" s="46">
        <f t="shared" si="15"/>
        <v>76639</v>
      </c>
      <c r="I69" s="46">
        <f t="shared" si="15"/>
        <v>5713</v>
      </c>
      <c r="J69" s="46">
        <f t="shared" si="15"/>
        <v>101771</v>
      </c>
      <c r="K69" s="46">
        <f t="shared" si="15"/>
        <v>7353</v>
      </c>
      <c r="L69" s="46">
        <f t="shared" si="15"/>
        <v>0</v>
      </c>
      <c r="M69" s="46">
        <f t="shared" si="15"/>
        <v>8235</v>
      </c>
      <c r="N69" s="46">
        <f t="shared" si="15"/>
        <v>336</v>
      </c>
      <c r="O69" s="47">
        <f t="shared" si="15"/>
        <v>246</v>
      </c>
    </row>
    <row r="70" spans="1:15" ht="12.75" customHeight="1">
      <c r="A70" s="40" t="s">
        <v>127</v>
      </c>
      <c r="B70" s="41" t="s">
        <v>128</v>
      </c>
      <c r="C70" s="42">
        <v>5603</v>
      </c>
      <c r="D70" s="42">
        <v>2865</v>
      </c>
      <c r="E70" s="42">
        <v>257</v>
      </c>
      <c r="F70" s="42">
        <f aca="true" t="shared" si="16" ref="F70:F79">SUM(C70-D70-E70)</f>
        <v>2481</v>
      </c>
      <c r="G70" s="42">
        <v>12399</v>
      </c>
      <c r="H70" s="42">
        <v>6480</v>
      </c>
      <c r="I70" s="42">
        <v>868</v>
      </c>
      <c r="J70" s="42">
        <f aca="true" t="shared" si="17" ref="J70:J79">SUM(G70-H70-I70)</f>
        <v>5051</v>
      </c>
      <c r="K70" s="42">
        <v>274</v>
      </c>
      <c r="L70" s="42">
        <v>0</v>
      </c>
      <c r="M70" s="42">
        <v>318</v>
      </c>
      <c r="N70" s="42">
        <v>31</v>
      </c>
      <c r="O70" s="43">
        <v>31</v>
      </c>
    </row>
    <row r="71" spans="1:15" ht="12.75" customHeight="1">
      <c r="A71" s="40" t="s">
        <v>129</v>
      </c>
      <c r="B71" s="41" t="s">
        <v>130</v>
      </c>
      <c r="C71" s="42">
        <v>13540</v>
      </c>
      <c r="D71" s="42">
        <v>9305</v>
      </c>
      <c r="E71" s="42">
        <v>346</v>
      </c>
      <c r="F71" s="42">
        <f t="shared" si="16"/>
        <v>3889</v>
      </c>
      <c r="G71" s="42">
        <v>28423</v>
      </c>
      <c r="H71" s="42">
        <v>14376</v>
      </c>
      <c r="I71" s="42">
        <v>918</v>
      </c>
      <c r="J71" s="42">
        <f t="shared" si="17"/>
        <v>13129</v>
      </c>
      <c r="K71" s="42">
        <v>1018</v>
      </c>
      <c r="L71" s="42">
        <v>0</v>
      </c>
      <c r="M71" s="42">
        <v>536</v>
      </c>
      <c r="N71" s="42">
        <v>590</v>
      </c>
      <c r="O71" s="43">
        <v>590</v>
      </c>
    </row>
    <row r="72" spans="1:15" ht="12.75" customHeight="1">
      <c r="A72" s="40" t="s">
        <v>131</v>
      </c>
      <c r="B72" s="41" t="s">
        <v>132</v>
      </c>
      <c r="C72" s="42">
        <v>2770</v>
      </c>
      <c r="D72" s="42">
        <v>2041</v>
      </c>
      <c r="E72" s="42">
        <v>0</v>
      </c>
      <c r="F72" s="42">
        <f t="shared" si="16"/>
        <v>729</v>
      </c>
      <c r="G72" s="42">
        <v>7535</v>
      </c>
      <c r="H72" s="42">
        <v>4157</v>
      </c>
      <c r="I72" s="42">
        <v>0</v>
      </c>
      <c r="J72" s="42">
        <f t="shared" si="17"/>
        <v>3378</v>
      </c>
      <c r="K72" s="42">
        <v>469</v>
      </c>
      <c r="L72" s="42">
        <v>0</v>
      </c>
      <c r="M72" s="42">
        <v>313</v>
      </c>
      <c r="N72" s="42">
        <v>10</v>
      </c>
      <c r="O72" s="43">
        <v>10</v>
      </c>
    </row>
    <row r="73" spans="1:15" ht="12.75" customHeight="1">
      <c r="A73" s="40" t="s">
        <v>133</v>
      </c>
      <c r="B73" s="41" t="s">
        <v>134</v>
      </c>
      <c r="C73" s="42">
        <v>4289</v>
      </c>
      <c r="D73" s="42">
        <v>3251</v>
      </c>
      <c r="E73" s="42">
        <v>22</v>
      </c>
      <c r="F73" s="42">
        <f t="shared" si="16"/>
        <v>1016</v>
      </c>
      <c r="G73" s="42">
        <v>13094</v>
      </c>
      <c r="H73" s="42">
        <v>6693</v>
      </c>
      <c r="I73" s="42">
        <v>71</v>
      </c>
      <c r="J73" s="42">
        <f t="shared" si="17"/>
        <v>6330</v>
      </c>
      <c r="K73" s="42">
        <v>555</v>
      </c>
      <c r="L73" s="42">
        <v>0</v>
      </c>
      <c r="M73" s="42">
        <v>202</v>
      </c>
      <c r="N73" s="42">
        <v>1713</v>
      </c>
      <c r="O73" s="43">
        <v>1713</v>
      </c>
    </row>
    <row r="74" spans="1:15" ht="12.75" customHeight="1">
      <c r="A74" s="40" t="s">
        <v>135</v>
      </c>
      <c r="B74" s="41" t="s">
        <v>136</v>
      </c>
      <c r="C74" s="42">
        <v>6085</v>
      </c>
      <c r="D74" s="42">
        <v>4149</v>
      </c>
      <c r="E74" s="42">
        <v>91</v>
      </c>
      <c r="F74" s="42">
        <f t="shared" si="16"/>
        <v>1845</v>
      </c>
      <c r="G74" s="42">
        <v>12222</v>
      </c>
      <c r="H74" s="42">
        <v>6718</v>
      </c>
      <c r="I74" s="42">
        <v>314</v>
      </c>
      <c r="J74" s="42">
        <f t="shared" si="17"/>
        <v>5190</v>
      </c>
      <c r="K74" s="42">
        <v>448</v>
      </c>
      <c r="L74" s="42">
        <v>0</v>
      </c>
      <c r="M74" s="42">
        <v>181</v>
      </c>
      <c r="N74" s="42">
        <v>125</v>
      </c>
      <c r="O74" s="43">
        <v>125</v>
      </c>
    </row>
    <row r="75" spans="1:15" ht="12.75" customHeight="1">
      <c r="A75" s="40" t="s">
        <v>137</v>
      </c>
      <c r="B75" s="41" t="s">
        <v>138</v>
      </c>
      <c r="C75" s="42">
        <v>2300</v>
      </c>
      <c r="D75" s="42">
        <v>1795</v>
      </c>
      <c r="E75" s="42">
        <v>26</v>
      </c>
      <c r="F75" s="42">
        <f t="shared" si="16"/>
        <v>479</v>
      </c>
      <c r="G75" s="42">
        <v>4944</v>
      </c>
      <c r="H75" s="42">
        <v>3155</v>
      </c>
      <c r="I75" s="42">
        <v>62</v>
      </c>
      <c r="J75" s="42">
        <f t="shared" si="17"/>
        <v>1727</v>
      </c>
      <c r="K75" s="42">
        <v>12</v>
      </c>
      <c r="L75" s="42">
        <v>0</v>
      </c>
      <c r="M75" s="42">
        <v>0</v>
      </c>
      <c r="N75" s="42">
        <v>0</v>
      </c>
      <c r="O75" s="43">
        <v>0</v>
      </c>
    </row>
    <row r="76" spans="1:15" ht="12.75" customHeight="1">
      <c r="A76" s="40" t="s">
        <v>139</v>
      </c>
      <c r="B76" s="41" t="s">
        <v>140</v>
      </c>
      <c r="C76" s="42">
        <v>6490</v>
      </c>
      <c r="D76" s="42">
        <v>3460</v>
      </c>
      <c r="E76" s="42">
        <v>162</v>
      </c>
      <c r="F76" s="42">
        <f t="shared" si="16"/>
        <v>2868</v>
      </c>
      <c r="G76" s="42">
        <v>13072</v>
      </c>
      <c r="H76" s="42">
        <v>6681</v>
      </c>
      <c r="I76" s="42">
        <v>97</v>
      </c>
      <c r="J76" s="42">
        <f t="shared" si="17"/>
        <v>6294</v>
      </c>
      <c r="K76" s="42">
        <v>96</v>
      </c>
      <c r="L76" s="42">
        <v>0</v>
      </c>
      <c r="M76" s="42">
        <v>291</v>
      </c>
      <c r="N76" s="42">
        <v>57</v>
      </c>
      <c r="O76" s="43">
        <v>57</v>
      </c>
    </row>
    <row r="77" spans="1:15" ht="12.75" customHeight="1">
      <c r="A77" s="40" t="s">
        <v>141</v>
      </c>
      <c r="B77" s="41" t="s">
        <v>142</v>
      </c>
      <c r="C77" s="42">
        <v>3181</v>
      </c>
      <c r="D77" s="42">
        <v>1853</v>
      </c>
      <c r="E77" s="42">
        <v>47</v>
      </c>
      <c r="F77" s="42">
        <f t="shared" si="16"/>
        <v>1281</v>
      </c>
      <c r="G77" s="42">
        <v>10042</v>
      </c>
      <c r="H77" s="42">
        <v>4009</v>
      </c>
      <c r="I77" s="42">
        <v>136</v>
      </c>
      <c r="J77" s="42">
        <f t="shared" si="17"/>
        <v>5897</v>
      </c>
      <c r="K77" s="42">
        <v>564</v>
      </c>
      <c r="L77" s="42">
        <v>0</v>
      </c>
      <c r="M77" s="42">
        <v>279</v>
      </c>
      <c r="N77" s="42">
        <v>75</v>
      </c>
      <c r="O77" s="43">
        <v>75</v>
      </c>
    </row>
    <row r="78" spans="1:15" ht="12.75" customHeight="1">
      <c r="A78" s="40" t="s">
        <v>143</v>
      </c>
      <c r="B78" s="41" t="s">
        <v>144</v>
      </c>
      <c r="C78" s="42">
        <v>3473</v>
      </c>
      <c r="D78" s="42">
        <v>2461</v>
      </c>
      <c r="E78" s="42">
        <v>0</v>
      </c>
      <c r="F78" s="42">
        <f t="shared" si="16"/>
        <v>1012</v>
      </c>
      <c r="G78" s="42">
        <v>7057</v>
      </c>
      <c r="H78" s="42">
        <v>4409</v>
      </c>
      <c r="I78" s="42">
        <v>0</v>
      </c>
      <c r="J78" s="42">
        <f t="shared" si="17"/>
        <v>2648</v>
      </c>
      <c r="K78" s="42">
        <v>265</v>
      </c>
      <c r="L78" s="42">
        <v>0</v>
      </c>
      <c r="M78" s="42">
        <v>122</v>
      </c>
      <c r="N78" s="42">
        <v>22</v>
      </c>
      <c r="O78" s="43">
        <v>22</v>
      </c>
    </row>
    <row r="79" spans="1:15" ht="12.75" customHeight="1">
      <c r="A79" s="40" t="s">
        <v>145</v>
      </c>
      <c r="B79" s="41" t="s">
        <v>146</v>
      </c>
      <c r="C79" s="42">
        <v>3421</v>
      </c>
      <c r="D79" s="42">
        <v>2359</v>
      </c>
      <c r="E79" s="42">
        <v>98</v>
      </c>
      <c r="F79" s="42">
        <f t="shared" si="16"/>
        <v>964</v>
      </c>
      <c r="G79" s="42">
        <v>9643</v>
      </c>
      <c r="H79" s="42">
        <v>4869</v>
      </c>
      <c r="I79" s="42">
        <v>264</v>
      </c>
      <c r="J79" s="42">
        <f t="shared" si="17"/>
        <v>4510</v>
      </c>
      <c r="K79" s="42">
        <v>577</v>
      </c>
      <c r="L79" s="42">
        <v>0</v>
      </c>
      <c r="M79" s="42">
        <v>629</v>
      </c>
      <c r="N79" s="42">
        <v>27</v>
      </c>
      <c r="O79" s="43">
        <v>27</v>
      </c>
    </row>
    <row r="80" spans="1:15" ht="12.75" customHeight="1">
      <c r="A80" s="44"/>
      <c r="B80" s="45" t="s">
        <v>147</v>
      </c>
      <c r="C80" s="46">
        <f aca="true" t="shared" si="18" ref="C80:O80">SUM(C70:C79)</f>
        <v>51152</v>
      </c>
      <c r="D80" s="46">
        <f t="shared" si="18"/>
        <v>33539</v>
      </c>
      <c r="E80" s="46">
        <f t="shared" si="18"/>
        <v>1049</v>
      </c>
      <c r="F80" s="46">
        <f t="shared" si="18"/>
        <v>16564</v>
      </c>
      <c r="G80" s="46">
        <f t="shared" si="18"/>
        <v>118431</v>
      </c>
      <c r="H80" s="46">
        <f t="shared" si="18"/>
        <v>61547</v>
      </c>
      <c r="I80" s="46">
        <f t="shared" si="18"/>
        <v>2730</v>
      </c>
      <c r="J80" s="46">
        <f t="shared" si="18"/>
        <v>54154</v>
      </c>
      <c r="K80" s="46">
        <f t="shared" si="18"/>
        <v>4278</v>
      </c>
      <c r="L80" s="46">
        <f t="shared" si="18"/>
        <v>0</v>
      </c>
      <c r="M80" s="46">
        <f t="shared" si="18"/>
        <v>2871</v>
      </c>
      <c r="N80" s="46">
        <f t="shared" si="18"/>
        <v>2650</v>
      </c>
      <c r="O80" s="47">
        <f t="shared" si="18"/>
        <v>2650</v>
      </c>
    </row>
    <row r="81" spans="1:15" ht="12.75" customHeight="1">
      <c r="A81" s="40" t="s">
        <v>148</v>
      </c>
      <c r="B81" s="41" t="s">
        <v>149</v>
      </c>
      <c r="C81" s="42">
        <v>6074</v>
      </c>
      <c r="D81" s="42">
        <v>3231</v>
      </c>
      <c r="E81" s="42">
        <v>163</v>
      </c>
      <c r="F81" s="42">
        <f>SUM(C81-D81-E81)</f>
        <v>2680</v>
      </c>
      <c r="G81" s="42">
        <v>18707</v>
      </c>
      <c r="H81" s="42">
        <v>10364</v>
      </c>
      <c r="I81" s="42">
        <v>592</v>
      </c>
      <c r="J81" s="42">
        <f>SUM(G81-H81-I81)</f>
        <v>7751</v>
      </c>
      <c r="K81" s="42">
        <v>229</v>
      </c>
      <c r="L81" s="42">
        <v>0</v>
      </c>
      <c r="M81" s="42">
        <v>718</v>
      </c>
      <c r="N81" s="42">
        <v>6</v>
      </c>
      <c r="O81" s="43">
        <v>6</v>
      </c>
    </row>
    <row r="82" spans="1:15" ht="12.75" customHeight="1">
      <c r="A82" s="40" t="s">
        <v>150</v>
      </c>
      <c r="B82" s="41" t="s">
        <v>151</v>
      </c>
      <c r="C82" s="42">
        <v>2343</v>
      </c>
      <c r="D82" s="42">
        <v>1735</v>
      </c>
      <c r="E82" s="42">
        <v>0</v>
      </c>
      <c r="F82" s="42">
        <f>SUM(C82-D82-E82)</f>
        <v>608</v>
      </c>
      <c r="G82" s="42">
        <v>8704</v>
      </c>
      <c r="H82" s="42">
        <v>5704</v>
      </c>
      <c r="I82" s="42">
        <v>0</v>
      </c>
      <c r="J82" s="42">
        <f>SUM(G82-H82-I82)</f>
        <v>3000</v>
      </c>
      <c r="K82" s="42">
        <v>41</v>
      </c>
      <c r="L82" s="42">
        <v>0</v>
      </c>
      <c r="M82" s="42">
        <v>217</v>
      </c>
      <c r="N82" s="42">
        <v>29</v>
      </c>
      <c r="O82" s="43">
        <v>29</v>
      </c>
    </row>
    <row r="83" spans="1:15" ht="12.75" customHeight="1">
      <c r="A83" s="40" t="s">
        <v>152</v>
      </c>
      <c r="B83" s="41" t="s">
        <v>153</v>
      </c>
      <c r="C83" s="42">
        <v>858</v>
      </c>
      <c r="D83" s="42">
        <v>681</v>
      </c>
      <c r="E83" s="42">
        <v>130</v>
      </c>
      <c r="F83" s="42">
        <f>SUM(C83-D83-E83)</f>
        <v>47</v>
      </c>
      <c r="G83" s="42">
        <v>5686</v>
      </c>
      <c r="H83" s="42">
        <v>2396</v>
      </c>
      <c r="I83" s="42">
        <v>399</v>
      </c>
      <c r="J83" s="42">
        <f>SUM(G83-H83-I83)</f>
        <v>2891</v>
      </c>
      <c r="K83" s="42">
        <v>70</v>
      </c>
      <c r="L83" s="42">
        <v>0</v>
      </c>
      <c r="M83" s="42">
        <v>294</v>
      </c>
      <c r="N83" s="42">
        <v>0</v>
      </c>
      <c r="O83" s="43">
        <v>0</v>
      </c>
    </row>
    <row r="84" spans="1:15" ht="12.75" customHeight="1">
      <c r="A84" s="40" t="s">
        <v>154</v>
      </c>
      <c r="B84" s="41" t="s">
        <v>155</v>
      </c>
      <c r="C84" s="42">
        <v>2963</v>
      </c>
      <c r="D84" s="42">
        <v>2271</v>
      </c>
      <c r="E84" s="42">
        <v>0</v>
      </c>
      <c r="F84" s="42">
        <f>SUM(C84-D84-E84)</f>
        <v>692</v>
      </c>
      <c r="G84" s="42">
        <v>10471</v>
      </c>
      <c r="H84" s="42">
        <v>6882</v>
      </c>
      <c r="I84" s="42">
        <v>0</v>
      </c>
      <c r="J84" s="42">
        <f>SUM(G84-H84-I84)</f>
        <v>3589</v>
      </c>
      <c r="K84" s="42">
        <v>103</v>
      </c>
      <c r="L84" s="42">
        <v>0</v>
      </c>
      <c r="M84" s="42">
        <v>372</v>
      </c>
      <c r="N84" s="42">
        <v>6</v>
      </c>
      <c r="O84" s="43">
        <v>6</v>
      </c>
    </row>
    <row r="85" spans="1:15" ht="12.75" customHeight="1">
      <c r="A85" s="40" t="s">
        <v>156</v>
      </c>
      <c r="B85" s="41" t="s">
        <v>157</v>
      </c>
      <c r="C85" s="42">
        <v>3345</v>
      </c>
      <c r="D85" s="42">
        <v>2371</v>
      </c>
      <c r="E85" s="42">
        <v>117</v>
      </c>
      <c r="F85" s="42">
        <f>SUM(C85-D85-E85)</f>
        <v>857</v>
      </c>
      <c r="G85" s="42">
        <v>11002</v>
      </c>
      <c r="H85" s="42">
        <v>5957</v>
      </c>
      <c r="I85" s="42">
        <v>317</v>
      </c>
      <c r="J85" s="42">
        <f>SUM(G85-H85-I85)</f>
        <v>4728</v>
      </c>
      <c r="K85" s="42">
        <v>192</v>
      </c>
      <c r="L85" s="42">
        <v>0</v>
      </c>
      <c r="M85" s="42">
        <v>497</v>
      </c>
      <c r="N85" s="42">
        <v>51</v>
      </c>
      <c r="O85" s="43">
        <v>21</v>
      </c>
    </row>
    <row r="86" spans="1:15" ht="12.75" customHeight="1">
      <c r="A86" s="44"/>
      <c r="B86" s="45" t="s">
        <v>158</v>
      </c>
      <c r="C86" s="46">
        <f aca="true" t="shared" si="19" ref="C86:O86">SUM(C81:C85)</f>
        <v>15583</v>
      </c>
      <c r="D86" s="46">
        <f t="shared" si="19"/>
        <v>10289</v>
      </c>
      <c r="E86" s="46">
        <f t="shared" si="19"/>
        <v>410</v>
      </c>
      <c r="F86" s="46">
        <f t="shared" si="19"/>
        <v>4884</v>
      </c>
      <c r="G86" s="46">
        <f t="shared" si="19"/>
        <v>54570</v>
      </c>
      <c r="H86" s="46">
        <f t="shared" si="19"/>
        <v>31303</v>
      </c>
      <c r="I86" s="46">
        <f t="shared" si="19"/>
        <v>1308</v>
      </c>
      <c r="J86" s="46">
        <f t="shared" si="19"/>
        <v>21959</v>
      </c>
      <c r="K86" s="46">
        <f t="shared" si="19"/>
        <v>635</v>
      </c>
      <c r="L86" s="46">
        <f t="shared" si="19"/>
        <v>0</v>
      </c>
      <c r="M86" s="46">
        <f t="shared" si="19"/>
        <v>2098</v>
      </c>
      <c r="N86" s="46">
        <f t="shared" si="19"/>
        <v>92</v>
      </c>
      <c r="O86" s="47">
        <f t="shared" si="19"/>
        <v>62</v>
      </c>
    </row>
    <row r="87" spans="1:15" ht="12.75" customHeight="1">
      <c r="A87" s="40" t="s">
        <v>159</v>
      </c>
      <c r="B87" s="41" t="s">
        <v>160</v>
      </c>
      <c r="C87" s="42">
        <v>8141</v>
      </c>
      <c r="D87" s="42">
        <v>5247</v>
      </c>
      <c r="E87" s="42">
        <v>0</v>
      </c>
      <c r="F87" s="42">
        <f>SUM(C87-D87-E87)</f>
        <v>2894</v>
      </c>
      <c r="G87" s="42">
        <v>30352</v>
      </c>
      <c r="H87" s="42">
        <v>14932</v>
      </c>
      <c r="I87" s="42">
        <v>0</v>
      </c>
      <c r="J87" s="42">
        <f>SUM(G87-H87-I87)</f>
        <v>15420</v>
      </c>
      <c r="K87" s="42">
        <v>196</v>
      </c>
      <c r="L87" s="42">
        <v>0</v>
      </c>
      <c r="M87" s="42">
        <v>522</v>
      </c>
      <c r="N87" s="42">
        <v>114</v>
      </c>
      <c r="O87" s="43">
        <v>114</v>
      </c>
    </row>
    <row r="88" spans="1:15" ht="12.75" customHeight="1">
      <c r="A88" s="40" t="s">
        <v>161</v>
      </c>
      <c r="B88" s="41" t="s">
        <v>162</v>
      </c>
      <c r="C88" s="42">
        <v>3058</v>
      </c>
      <c r="D88" s="42">
        <v>2051</v>
      </c>
      <c r="E88" s="42">
        <v>209</v>
      </c>
      <c r="F88" s="42">
        <f>SUM(C88-D88-E88)</f>
        <v>798</v>
      </c>
      <c r="G88" s="42">
        <v>9096</v>
      </c>
      <c r="H88" s="42">
        <v>5280</v>
      </c>
      <c r="I88" s="42">
        <v>604</v>
      </c>
      <c r="J88" s="42">
        <f>SUM(G88-H88-I88)</f>
        <v>3212</v>
      </c>
      <c r="K88" s="42">
        <v>67</v>
      </c>
      <c r="L88" s="42">
        <v>0</v>
      </c>
      <c r="M88" s="42">
        <v>224</v>
      </c>
      <c r="N88" s="42">
        <v>0</v>
      </c>
      <c r="O88" s="43">
        <v>0</v>
      </c>
    </row>
    <row r="89" spans="1:15" ht="12.75" customHeight="1">
      <c r="A89" s="44"/>
      <c r="B89" s="45" t="s">
        <v>163</v>
      </c>
      <c r="C89" s="46">
        <f aca="true" t="shared" si="20" ref="C89:O89">SUM(C87:C88)</f>
        <v>11199</v>
      </c>
      <c r="D89" s="46">
        <f t="shared" si="20"/>
        <v>7298</v>
      </c>
      <c r="E89" s="46">
        <f t="shared" si="20"/>
        <v>209</v>
      </c>
      <c r="F89" s="46">
        <f t="shared" si="20"/>
        <v>3692</v>
      </c>
      <c r="G89" s="46">
        <f t="shared" si="20"/>
        <v>39448</v>
      </c>
      <c r="H89" s="46">
        <f t="shared" si="20"/>
        <v>20212</v>
      </c>
      <c r="I89" s="46">
        <f t="shared" si="20"/>
        <v>604</v>
      </c>
      <c r="J89" s="46">
        <f t="shared" si="20"/>
        <v>18632</v>
      </c>
      <c r="K89" s="46">
        <f t="shared" si="20"/>
        <v>263</v>
      </c>
      <c r="L89" s="46">
        <f t="shared" si="20"/>
        <v>0</v>
      </c>
      <c r="M89" s="46">
        <f t="shared" si="20"/>
        <v>746</v>
      </c>
      <c r="N89" s="46">
        <f t="shared" si="20"/>
        <v>114</v>
      </c>
      <c r="O89" s="47">
        <f t="shared" si="20"/>
        <v>114</v>
      </c>
    </row>
    <row r="90" spans="1:15" ht="12.75" customHeight="1">
      <c r="A90" s="40" t="s">
        <v>164</v>
      </c>
      <c r="B90" s="41" t="s">
        <v>165</v>
      </c>
      <c r="C90" s="42">
        <v>5518</v>
      </c>
      <c r="D90" s="42">
        <v>3120</v>
      </c>
      <c r="E90" s="42">
        <v>366</v>
      </c>
      <c r="F90" s="42">
        <f>SUM(C90-D90-E90)</f>
        <v>2032</v>
      </c>
      <c r="G90" s="42">
        <v>23104</v>
      </c>
      <c r="H90" s="42">
        <v>9803</v>
      </c>
      <c r="I90" s="42">
        <v>1245</v>
      </c>
      <c r="J90" s="42">
        <f>SUM(G90-H90-I90)</f>
        <v>12056</v>
      </c>
      <c r="K90" s="42">
        <v>181</v>
      </c>
      <c r="L90" s="42">
        <v>0</v>
      </c>
      <c r="M90" s="42">
        <v>231</v>
      </c>
      <c r="N90" s="42">
        <v>41</v>
      </c>
      <c r="O90" s="43">
        <v>41</v>
      </c>
    </row>
    <row r="91" spans="1:15" ht="12.75" customHeight="1">
      <c r="A91" s="40" t="s">
        <v>166</v>
      </c>
      <c r="B91" s="41" t="s">
        <v>167</v>
      </c>
      <c r="C91" s="42">
        <v>5431</v>
      </c>
      <c r="D91" s="42">
        <v>4452</v>
      </c>
      <c r="E91" s="42">
        <v>0</v>
      </c>
      <c r="F91" s="42">
        <f>SUM(C91-D91-E91)</f>
        <v>979</v>
      </c>
      <c r="G91" s="42">
        <v>21805</v>
      </c>
      <c r="H91" s="42">
        <v>10852</v>
      </c>
      <c r="I91" s="42">
        <v>0</v>
      </c>
      <c r="J91" s="42">
        <f>SUM(G91-H91-I91)</f>
        <v>10953</v>
      </c>
      <c r="K91" s="42">
        <v>40</v>
      </c>
      <c r="L91" s="42">
        <v>0</v>
      </c>
      <c r="M91" s="42">
        <v>1001</v>
      </c>
      <c r="N91" s="42">
        <v>68</v>
      </c>
      <c r="O91" s="43">
        <v>68</v>
      </c>
    </row>
    <row r="92" spans="1:15" ht="12.75" customHeight="1">
      <c r="A92" s="40" t="s">
        <v>168</v>
      </c>
      <c r="B92" s="41" t="s">
        <v>169</v>
      </c>
      <c r="C92" s="42">
        <v>2012</v>
      </c>
      <c r="D92" s="42">
        <v>1603</v>
      </c>
      <c r="E92" s="42">
        <v>143</v>
      </c>
      <c r="F92" s="42">
        <f>SUM(C92-D92-E92)</f>
        <v>266</v>
      </c>
      <c r="G92" s="42">
        <v>4951</v>
      </c>
      <c r="H92" s="42">
        <v>2822</v>
      </c>
      <c r="I92" s="42">
        <v>609</v>
      </c>
      <c r="J92" s="42">
        <f>SUM(G92-H92-I92)</f>
        <v>1520</v>
      </c>
      <c r="K92" s="42">
        <v>19</v>
      </c>
      <c r="L92" s="42">
        <v>0</v>
      </c>
      <c r="M92" s="42">
        <v>276</v>
      </c>
      <c r="N92" s="42">
        <v>9</v>
      </c>
      <c r="O92" s="43">
        <v>9</v>
      </c>
    </row>
    <row r="93" spans="1:15" ht="12.75" customHeight="1">
      <c r="A93" s="40" t="s">
        <v>170</v>
      </c>
      <c r="B93" s="41" t="s">
        <v>171</v>
      </c>
      <c r="C93" s="42">
        <v>50358</v>
      </c>
      <c r="D93" s="42">
        <v>36507</v>
      </c>
      <c r="E93" s="42">
        <v>1633</v>
      </c>
      <c r="F93" s="42">
        <f>SUM(C93-D93-E93)</f>
        <v>12218</v>
      </c>
      <c r="G93" s="42">
        <v>108176</v>
      </c>
      <c r="H93" s="42">
        <v>53681</v>
      </c>
      <c r="I93" s="42">
        <v>3310</v>
      </c>
      <c r="J93" s="42">
        <f>SUM(G93-H93-I93)</f>
        <v>51185</v>
      </c>
      <c r="K93" s="42">
        <v>4900</v>
      </c>
      <c r="L93" s="42">
        <v>0</v>
      </c>
      <c r="M93" s="42">
        <v>820</v>
      </c>
      <c r="N93" s="42">
        <v>986</v>
      </c>
      <c r="O93" s="43">
        <v>544</v>
      </c>
    </row>
    <row r="94" spans="1:15" ht="12.75" customHeight="1">
      <c r="A94" s="40" t="s">
        <v>172</v>
      </c>
      <c r="B94" s="41" t="s">
        <v>173</v>
      </c>
      <c r="C94" s="42">
        <v>3959</v>
      </c>
      <c r="D94" s="42">
        <v>2171</v>
      </c>
      <c r="E94" s="42">
        <v>121</v>
      </c>
      <c r="F94" s="42">
        <f>SUM(C94-D94-E94)</f>
        <v>1667</v>
      </c>
      <c r="G94" s="42">
        <v>11371</v>
      </c>
      <c r="H94" s="42">
        <v>5498</v>
      </c>
      <c r="I94" s="42">
        <v>852</v>
      </c>
      <c r="J94" s="42">
        <f>SUM(G94-H94-I94)</f>
        <v>5021</v>
      </c>
      <c r="K94" s="42">
        <v>153</v>
      </c>
      <c r="L94" s="42">
        <v>0</v>
      </c>
      <c r="M94" s="42">
        <v>850</v>
      </c>
      <c r="N94" s="42">
        <v>57</v>
      </c>
      <c r="O94" s="43">
        <v>57</v>
      </c>
    </row>
    <row r="95" spans="1:15" ht="12.75" customHeight="1">
      <c r="A95" s="44"/>
      <c r="B95" s="45" t="s">
        <v>174</v>
      </c>
      <c r="C95" s="46">
        <f aca="true" t="shared" si="21" ref="C95:O95">SUM(C90:C94)</f>
        <v>67278</v>
      </c>
      <c r="D95" s="46">
        <f t="shared" si="21"/>
        <v>47853</v>
      </c>
      <c r="E95" s="46">
        <f t="shared" si="21"/>
        <v>2263</v>
      </c>
      <c r="F95" s="46">
        <f t="shared" si="21"/>
        <v>17162</v>
      </c>
      <c r="G95" s="46">
        <f t="shared" si="21"/>
        <v>169407</v>
      </c>
      <c r="H95" s="46">
        <f t="shared" si="21"/>
        <v>82656</v>
      </c>
      <c r="I95" s="46">
        <f t="shared" si="21"/>
        <v>6016</v>
      </c>
      <c r="J95" s="46">
        <f t="shared" si="21"/>
        <v>80735</v>
      </c>
      <c r="K95" s="46">
        <f t="shared" si="21"/>
        <v>5293</v>
      </c>
      <c r="L95" s="46">
        <f t="shared" si="21"/>
        <v>0</v>
      </c>
      <c r="M95" s="46">
        <f t="shared" si="21"/>
        <v>3178</v>
      </c>
      <c r="N95" s="46">
        <f t="shared" si="21"/>
        <v>1161</v>
      </c>
      <c r="O95" s="47">
        <f t="shared" si="21"/>
        <v>719</v>
      </c>
    </row>
    <row r="96" spans="1:15" ht="12.75" customHeight="1">
      <c r="A96" s="40" t="s">
        <v>175</v>
      </c>
      <c r="B96" s="41" t="s">
        <v>176</v>
      </c>
      <c r="C96" s="42">
        <v>1834</v>
      </c>
      <c r="D96" s="42">
        <v>1295</v>
      </c>
      <c r="E96" s="42">
        <v>33</v>
      </c>
      <c r="F96" s="42">
        <f>SUM(C96-D96-E96)</f>
        <v>506</v>
      </c>
      <c r="G96" s="42">
        <v>8378</v>
      </c>
      <c r="H96" s="42">
        <v>3413</v>
      </c>
      <c r="I96" s="42">
        <v>115</v>
      </c>
      <c r="J96" s="42">
        <f>SUM(G96-H96-I96)</f>
        <v>4850</v>
      </c>
      <c r="K96" s="42">
        <v>0</v>
      </c>
      <c r="L96" s="42">
        <v>0</v>
      </c>
      <c r="M96" s="42">
        <v>559</v>
      </c>
      <c r="N96" s="42">
        <v>25</v>
      </c>
      <c r="O96" s="43">
        <v>25</v>
      </c>
    </row>
    <row r="97" spans="1:15" ht="12.75" customHeight="1">
      <c r="A97" s="40" t="s">
        <v>177</v>
      </c>
      <c r="B97" s="41" t="s">
        <v>178</v>
      </c>
      <c r="C97" s="42">
        <v>854</v>
      </c>
      <c r="D97" s="42">
        <v>819</v>
      </c>
      <c r="E97" s="42">
        <v>0</v>
      </c>
      <c r="F97" s="42">
        <f>SUM(C97-D97-E97)</f>
        <v>35</v>
      </c>
      <c r="G97" s="42">
        <v>2791</v>
      </c>
      <c r="H97" s="42">
        <v>1729</v>
      </c>
      <c r="I97" s="42">
        <v>0</v>
      </c>
      <c r="J97" s="42">
        <f>SUM(G97-H97-I97)</f>
        <v>1062</v>
      </c>
      <c r="K97" s="42">
        <v>0</v>
      </c>
      <c r="L97" s="42">
        <v>0</v>
      </c>
      <c r="M97" s="42">
        <v>45</v>
      </c>
      <c r="N97" s="42">
        <v>237</v>
      </c>
      <c r="O97" s="43">
        <v>237</v>
      </c>
    </row>
    <row r="98" spans="1:15" ht="12.75" customHeight="1">
      <c r="A98" s="44"/>
      <c r="B98" s="45" t="s">
        <v>179</v>
      </c>
      <c r="C98" s="46">
        <f aca="true" t="shared" si="22" ref="C98:O98">SUM(C96:C97)</f>
        <v>2688</v>
      </c>
      <c r="D98" s="46">
        <f t="shared" si="22"/>
        <v>2114</v>
      </c>
      <c r="E98" s="46">
        <f t="shared" si="22"/>
        <v>33</v>
      </c>
      <c r="F98" s="46">
        <f t="shared" si="22"/>
        <v>541</v>
      </c>
      <c r="G98" s="46">
        <f t="shared" si="22"/>
        <v>11169</v>
      </c>
      <c r="H98" s="46">
        <f t="shared" si="22"/>
        <v>5142</v>
      </c>
      <c r="I98" s="46">
        <f t="shared" si="22"/>
        <v>115</v>
      </c>
      <c r="J98" s="46">
        <f t="shared" si="22"/>
        <v>5912</v>
      </c>
      <c r="K98" s="46">
        <f t="shared" si="22"/>
        <v>0</v>
      </c>
      <c r="L98" s="46">
        <f t="shared" si="22"/>
        <v>0</v>
      </c>
      <c r="M98" s="46">
        <f t="shared" si="22"/>
        <v>604</v>
      </c>
      <c r="N98" s="46">
        <f t="shared" si="22"/>
        <v>262</v>
      </c>
      <c r="O98" s="47">
        <f t="shared" si="22"/>
        <v>262</v>
      </c>
    </row>
    <row r="99" spans="1:15" ht="12.75" customHeight="1">
      <c r="A99" s="40" t="s">
        <v>180</v>
      </c>
      <c r="B99" s="41" t="s">
        <v>181</v>
      </c>
      <c r="C99" s="42">
        <v>4699</v>
      </c>
      <c r="D99" s="42">
        <v>2347</v>
      </c>
      <c r="E99" s="42">
        <v>124</v>
      </c>
      <c r="F99" s="42">
        <f>SUM(C99-D99-E99)</f>
        <v>2228</v>
      </c>
      <c r="G99" s="42">
        <v>17205</v>
      </c>
      <c r="H99" s="42">
        <v>6920</v>
      </c>
      <c r="I99" s="42">
        <v>455</v>
      </c>
      <c r="J99" s="42">
        <f>SUM(G99-H99-I99)</f>
        <v>9830</v>
      </c>
      <c r="K99" s="42">
        <v>39</v>
      </c>
      <c r="L99" s="42">
        <v>0</v>
      </c>
      <c r="M99" s="42">
        <v>187</v>
      </c>
      <c r="N99" s="42">
        <v>9</v>
      </c>
      <c r="O99" s="43">
        <v>9</v>
      </c>
    </row>
    <row r="100" spans="1:15" ht="12.75" customHeight="1">
      <c r="A100" s="40" t="s">
        <v>182</v>
      </c>
      <c r="B100" s="41" t="s">
        <v>183</v>
      </c>
      <c r="C100" s="42">
        <v>2457</v>
      </c>
      <c r="D100" s="42">
        <v>1698</v>
      </c>
      <c r="E100" s="42">
        <v>77</v>
      </c>
      <c r="F100" s="42">
        <f>SUM(C100-D100-E100)</f>
        <v>682</v>
      </c>
      <c r="G100" s="42">
        <v>10269</v>
      </c>
      <c r="H100" s="42">
        <v>4534</v>
      </c>
      <c r="I100" s="42">
        <v>172</v>
      </c>
      <c r="J100" s="42">
        <f>SUM(G100-H100-I100)</f>
        <v>5563</v>
      </c>
      <c r="K100" s="42">
        <v>289</v>
      </c>
      <c r="L100" s="42">
        <v>0</v>
      </c>
      <c r="M100" s="42">
        <v>56</v>
      </c>
      <c r="N100" s="42">
        <v>56</v>
      </c>
      <c r="O100" s="43">
        <v>56</v>
      </c>
    </row>
    <row r="101" spans="1:15" ht="12.75" customHeight="1">
      <c r="A101" s="40" t="s">
        <v>184</v>
      </c>
      <c r="B101" s="41" t="s">
        <v>185</v>
      </c>
      <c r="C101" s="42">
        <v>3078</v>
      </c>
      <c r="D101" s="42">
        <v>1882</v>
      </c>
      <c r="E101" s="42">
        <v>0</v>
      </c>
      <c r="F101" s="42">
        <f>SUM(C101-D101-E101)</f>
        <v>1196</v>
      </c>
      <c r="G101" s="42">
        <v>9649</v>
      </c>
      <c r="H101" s="42">
        <v>4634</v>
      </c>
      <c r="I101" s="42">
        <v>0</v>
      </c>
      <c r="J101" s="42">
        <f>SUM(G101-H101-I101)</f>
        <v>5015</v>
      </c>
      <c r="K101" s="42">
        <v>3</v>
      </c>
      <c r="L101" s="42">
        <v>0</v>
      </c>
      <c r="M101" s="42">
        <v>17</v>
      </c>
      <c r="N101" s="42">
        <v>0</v>
      </c>
      <c r="O101" s="43">
        <v>0</v>
      </c>
    </row>
    <row r="102" spans="1:15" ht="12.75" customHeight="1">
      <c r="A102" s="40" t="s">
        <v>186</v>
      </c>
      <c r="B102" s="41" t="s">
        <v>187</v>
      </c>
      <c r="C102" s="42">
        <v>2994</v>
      </c>
      <c r="D102" s="42">
        <v>1998</v>
      </c>
      <c r="E102" s="42">
        <v>191</v>
      </c>
      <c r="F102" s="42">
        <f>SUM(C102-D102-E102)</f>
        <v>805</v>
      </c>
      <c r="G102" s="42">
        <v>11087</v>
      </c>
      <c r="H102" s="42">
        <v>5494</v>
      </c>
      <c r="I102" s="42">
        <v>503</v>
      </c>
      <c r="J102" s="42">
        <f>SUM(G102-H102-I102)</f>
        <v>5090</v>
      </c>
      <c r="K102" s="42">
        <v>105</v>
      </c>
      <c r="L102" s="42">
        <v>0</v>
      </c>
      <c r="M102" s="42">
        <v>166</v>
      </c>
      <c r="N102" s="42">
        <v>0</v>
      </c>
      <c r="O102" s="43">
        <v>0</v>
      </c>
    </row>
    <row r="103" spans="1:15" ht="12.75" customHeight="1">
      <c r="A103" s="44"/>
      <c r="B103" s="45" t="s">
        <v>188</v>
      </c>
      <c r="C103" s="46">
        <f aca="true" t="shared" si="23" ref="C103:O103">SUM(C99:C102)</f>
        <v>13228</v>
      </c>
      <c r="D103" s="46">
        <f t="shared" si="23"/>
        <v>7925</v>
      </c>
      <c r="E103" s="46">
        <f t="shared" si="23"/>
        <v>392</v>
      </c>
      <c r="F103" s="46">
        <f t="shared" si="23"/>
        <v>4911</v>
      </c>
      <c r="G103" s="46">
        <f t="shared" si="23"/>
        <v>48210</v>
      </c>
      <c r="H103" s="46">
        <f t="shared" si="23"/>
        <v>21582</v>
      </c>
      <c r="I103" s="46">
        <f t="shared" si="23"/>
        <v>1130</v>
      </c>
      <c r="J103" s="46">
        <f t="shared" si="23"/>
        <v>25498</v>
      </c>
      <c r="K103" s="46">
        <f t="shared" si="23"/>
        <v>436</v>
      </c>
      <c r="L103" s="46">
        <f t="shared" si="23"/>
        <v>0</v>
      </c>
      <c r="M103" s="46">
        <f t="shared" si="23"/>
        <v>426</v>
      </c>
      <c r="N103" s="46">
        <f t="shared" si="23"/>
        <v>65</v>
      </c>
      <c r="O103" s="47">
        <f t="shared" si="23"/>
        <v>65</v>
      </c>
    </row>
    <row r="104" spans="1:15" ht="12.75" customHeight="1">
      <c r="A104" s="40" t="s">
        <v>189</v>
      </c>
      <c r="B104" s="41" t="s">
        <v>190</v>
      </c>
      <c r="C104" s="42">
        <v>1962</v>
      </c>
      <c r="D104" s="42">
        <v>1396</v>
      </c>
      <c r="E104" s="42">
        <v>75</v>
      </c>
      <c r="F104" s="42">
        <f>SUM(C104-D104-E104)</f>
        <v>491</v>
      </c>
      <c r="G104" s="42">
        <v>14439</v>
      </c>
      <c r="H104" s="42">
        <v>6188</v>
      </c>
      <c r="I104" s="42">
        <v>273</v>
      </c>
      <c r="J104" s="42">
        <f>SUM(G104-H104-I104)</f>
        <v>7978</v>
      </c>
      <c r="K104" s="42">
        <v>43</v>
      </c>
      <c r="L104" s="42">
        <v>0</v>
      </c>
      <c r="M104" s="42">
        <v>77</v>
      </c>
      <c r="N104" s="42">
        <v>153</v>
      </c>
      <c r="O104" s="43">
        <v>153</v>
      </c>
    </row>
    <row r="105" spans="1:15" ht="12.75" customHeight="1">
      <c r="A105" s="40" t="s">
        <v>191</v>
      </c>
      <c r="B105" s="41" t="s">
        <v>192</v>
      </c>
      <c r="C105" s="42">
        <v>1856</v>
      </c>
      <c r="D105" s="42">
        <v>1269</v>
      </c>
      <c r="E105" s="42">
        <v>0</v>
      </c>
      <c r="F105" s="42">
        <f>SUM(C105-D105-E105)</f>
        <v>587</v>
      </c>
      <c r="G105" s="42">
        <v>10260</v>
      </c>
      <c r="H105" s="42">
        <v>4569</v>
      </c>
      <c r="I105" s="42">
        <v>0</v>
      </c>
      <c r="J105" s="42">
        <f>SUM(G105-H105-I105)</f>
        <v>5691</v>
      </c>
      <c r="K105" s="42">
        <v>0</v>
      </c>
      <c r="L105" s="42">
        <v>0</v>
      </c>
      <c r="M105" s="42">
        <v>370</v>
      </c>
      <c r="N105" s="42">
        <v>0</v>
      </c>
      <c r="O105" s="43">
        <v>0</v>
      </c>
    </row>
    <row r="106" spans="1:15" ht="12.75" customHeight="1">
      <c r="A106" s="40" t="s">
        <v>193</v>
      </c>
      <c r="B106" s="41" t="s">
        <v>194</v>
      </c>
      <c r="C106" s="42">
        <v>5239</v>
      </c>
      <c r="D106" s="42">
        <v>3225</v>
      </c>
      <c r="E106" s="42">
        <v>207</v>
      </c>
      <c r="F106" s="42">
        <f>SUM(C106-D106-E106)</f>
        <v>1807</v>
      </c>
      <c r="G106" s="42">
        <v>25760</v>
      </c>
      <c r="H106" s="42">
        <v>11762</v>
      </c>
      <c r="I106" s="42">
        <v>717</v>
      </c>
      <c r="J106" s="42">
        <f>SUM(G106-H106-I106)</f>
        <v>13281</v>
      </c>
      <c r="K106" s="42">
        <v>25</v>
      </c>
      <c r="L106" s="42">
        <v>0</v>
      </c>
      <c r="M106" s="42">
        <v>196</v>
      </c>
      <c r="N106" s="42">
        <v>120</v>
      </c>
      <c r="O106" s="43">
        <v>120</v>
      </c>
    </row>
    <row r="107" spans="1:15" ht="12.75" customHeight="1">
      <c r="A107" s="40" t="s">
        <v>195</v>
      </c>
      <c r="B107" s="41" t="s">
        <v>196</v>
      </c>
      <c r="C107" s="42">
        <v>19248</v>
      </c>
      <c r="D107" s="42">
        <v>10072</v>
      </c>
      <c r="E107" s="42">
        <v>292</v>
      </c>
      <c r="F107" s="42">
        <f>SUM(C107-D107-E107)</f>
        <v>8884</v>
      </c>
      <c r="G107" s="42">
        <v>71427</v>
      </c>
      <c r="H107" s="42">
        <v>24547</v>
      </c>
      <c r="I107" s="42">
        <v>551</v>
      </c>
      <c r="J107" s="42">
        <f>SUM(G107-H107-I107)</f>
        <v>46329</v>
      </c>
      <c r="K107" s="42">
        <v>815</v>
      </c>
      <c r="L107" s="42">
        <v>0</v>
      </c>
      <c r="M107" s="42">
        <v>474</v>
      </c>
      <c r="N107" s="42">
        <v>1045</v>
      </c>
      <c r="O107" s="43">
        <v>1045</v>
      </c>
    </row>
    <row r="108" spans="1:15" ht="12.75" customHeight="1">
      <c r="A108" s="40" t="s">
        <v>197</v>
      </c>
      <c r="B108" s="41" t="s">
        <v>198</v>
      </c>
      <c r="C108" s="42">
        <v>6674</v>
      </c>
      <c r="D108" s="42">
        <v>3753</v>
      </c>
      <c r="E108" s="42">
        <v>171</v>
      </c>
      <c r="F108" s="42">
        <f>SUM(C108-D108-E108)</f>
        <v>2750</v>
      </c>
      <c r="G108" s="42">
        <v>33100</v>
      </c>
      <c r="H108" s="42">
        <v>13056</v>
      </c>
      <c r="I108" s="42">
        <v>698</v>
      </c>
      <c r="J108" s="42">
        <f>SUM(G108-H108-I108)</f>
        <v>19346</v>
      </c>
      <c r="K108" s="42">
        <v>232</v>
      </c>
      <c r="L108" s="42">
        <v>0</v>
      </c>
      <c r="M108" s="42">
        <v>809</v>
      </c>
      <c r="N108" s="42">
        <v>389</v>
      </c>
      <c r="O108" s="43">
        <v>389</v>
      </c>
    </row>
    <row r="109" spans="1:15" ht="12.75" customHeight="1">
      <c r="A109" s="44"/>
      <c r="B109" s="45" t="s">
        <v>199</v>
      </c>
      <c r="C109" s="46">
        <f aca="true" t="shared" si="24" ref="C109:O109">SUM(C104:C108)</f>
        <v>34979</v>
      </c>
      <c r="D109" s="46">
        <f t="shared" si="24"/>
        <v>19715</v>
      </c>
      <c r="E109" s="46">
        <f t="shared" si="24"/>
        <v>745</v>
      </c>
      <c r="F109" s="46">
        <f t="shared" si="24"/>
        <v>14519</v>
      </c>
      <c r="G109" s="46">
        <f t="shared" si="24"/>
        <v>154986</v>
      </c>
      <c r="H109" s="46">
        <f t="shared" si="24"/>
        <v>60122</v>
      </c>
      <c r="I109" s="46">
        <f t="shared" si="24"/>
        <v>2239</v>
      </c>
      <c r="J109" s="46">
        <f t="shared" si="24"/>
        <v>92625</v>
      </c>
      <c r="K109" s="46">
        <f t="shared" si="24"/>
        <v>1115</v>
      </c>
      <c r="L109" s="46">
        <f t="shared" si="24"/>
        <v>0</v>
      </c>
      <c r="M109" s="46">
        <f t="shared" si="24"/>
        <v>1926</v>
      </c>
      <c r="N109" s="46">
        <f t="shared" si="24"/>
        <v>1707</v>
      </c>
      <c r="O109" s="47">
        <f t="shared" si="24"/>
        <v>1707</v>
      </c>
    </row>
    <row r="110" spans="1:15" ht="12.75" customHeight="1">
      <c r="A110" s="40" t="s">
        <v>200</v>
      </c>
      <c r="B110" s="41" t="s">
        <v>201</v>
      </c>
      <c r="C110" s="42">
        <v>10523</v>
      </c>
      <c r="D110" s="42">
        <v>6354</v>
      </c>
      <c r="E110" s="42">
        <v>88</v>
      </c>
      <c r="F110" s="42">
        <f aca="true" t="shared" si="25" ref="F110:F115">SUM(C110-D110-E110)</f>
        <v>4081</v>
      </c>
      <c r="G110" s="42">
        <v>43489</v>
      </c>
      <c r="H110" s="42">
        <v>22210</v>
      </c>
      <c r="I110" s="42">
        <v>345</v>
      </c>
      <c r="J110" s="42">
        <f aca="true" t="shared" si="26" ref="J110:J115">SUM(G110-H110-I110)</f>
        <v>20934</v>
      </c>
      <c r="K110" s="42">
        <v>468</v>
      </c>
      <c r="L110" s="42">
        <v>0</v>
      </c>
      <c r="M110" s="42">
        <v>1123</v>
      </c>
      <c r="N110" s="42">
        <v>345</v>
      </c>
      <c r="O110" s="43">
        <v>345</v>
      </c>
    </row>
    <row r="111" spans="1:15" ht="12.75" customHeight="1">
      <c r="A111" s="40" t="s">
        <v>202</v>
      </c>
      <c r="B111" s="41" t="s">
        <v>203</v>
      </c>
      <c r="C111" s="42">
        <v>1768</v>
      </c>
      <c r="D111" s="42">
        <v>1280</v>
      </c>
      <c r="E111" s="42">
        <v>33</v>
      </c>
      <c r="F111" s="42">
        <f t="shared" si="25"/>
        <v>455</v>
      </c>
      <c r="G111" s="42">
        <v>8023</v>
      </c>
      <c r="H111" s="42">
        <v>4469</v>
      </c>
      <c r="I111" s="42">
        <v>232</v>
      </c>
      <c r="J111" s="42">
        <f t="shared" si="26"/>
        <v>3322</v>
      </c>
      <c r="K111" s="42">
        <v>0</v>
      </c>
      <c r="L111" s="42">
        <v>0</v>
      </c>
      <c r="M111" s="42">
        <v>157</v>
      </c>
      <c r="N111" s="42">
        <v>0</v>
      </c>
      <c r="O111" s="43">
        <v>0</v>
      </c>
    </row>
    <row r="112" spans="1:15" ht="12.75" customHeight="1">
      <c r="A112" s="40" t="s">
        <v>204</v>
      </c>
      <c r="B112" s="41" t="s">
        <v>205</v>
      </c>
      <c r="C112" s="42">
        <v>3284</v>
      </c>
      <c r="D112" s="42">
        <v>1984</v>
      </c>
      <c r="E112" s="42">
        <v>0</v>
      </c>
      <c r="F112" s="42">
        <f t="shared" si="25"/>
        <v>1300</v>
      </c>
      <c r="G112" s="42">
        <v>13215</v>
      </c>
      <c r="H112" s="42">
        <v>6974</v>
      </c>
      <c r="I112" s="42">
        <v>0</v>
      </c>
      <c r="J112" s="42">
        <f t="shared" si="26"/>
        <v>6241</v>
      </c>
      <c r="K112" s="42">
        <v>62</v>
      </c>
      <c r="L112" s="42">
        <v>0</v>
      </c>
      <c r="M112" s="42">
        <v>256</v>
      </c>
      <c r="N112" s="42">
        <v>82</v>
      </c>
      <c r="O112" s="43">
        <v>82</v>
      </c>
    </row>
    <row r="113" spans="1:15" ht="12.75" customHeight="1">
      <c r="A113" s="40" t="s">
        <v>206</v>
      </c>
      <c r="B113" s="41" t="s">
        <v>207</v>
      </c>
      <c r="C113" s="42">
        <v>3045</v>
      </c>
      <c r="D113" s="42">
        <v>1892</v>
      </c>
      <c r="E113" s="42">
        <v>63</v>
      </c>
      <c r="F113" s="42">
        <f t="shared" si="25"/>
        <v>1090</v>
      </c>
      <c r="G113" s="42">
        <v>14599</v>
      </c>
      <c r="H113" s="42">
        <v>6456</v>
      </c>
      <c r="I113" s="42">
        <v>171</v>
      </c>
      <c r="J113" s="42">
        <f t="shared" si="26"/>
        <v>7972</v>
      </c>
      <c r="K113" s="42">
        <v>83</v>
      </c>
      <c r="L113" s="42">
        <v>0</v>
      </c>
      <c r="M113" s="42">
        <v>631</v>
      </c>
      <c r="N113" s="42">
        <v>55</v>
      </c>
      <c r="O113" s="43">
        <v>55</v>
      </c>
    </row>
    <row r="114" spans="1:15" ht="12.75" customHeight="1">
      <c r="A114" s="40" t="s">
        <v>208</v>
      </c>
      <c r="B114" s="41" t="s">
        <v>209</v>
      </c>
      <c r="C114" s="42">
        <v>6338</v>
      </c>
      <c r="D114" s="42">
        <v>3933</v>
      </c>
      <c r="E114" s="42">
        <v>0</v>
      </c>
      <c r="F114" s="42">
        <f t="shared" si="25"/>
        <v>2405</v>
      </c>
      <c r="G114" s="42">
        <v>22505</v>
      </c>
      <c r="H114" s="42">
        <v>11449</v>
      </c>
      <c r="I114" s="42">
        <v>0</v>
      </c>
      <c r="J114" s="42">
        <f t="shared" si="26"/>
        <v>11056</v>
      </c>
      <c r="K114" s="42">
        <v>371</v>
      </c>
      <c r="L114" s="42">
        <v>0</v>
      </c>
      <c r="M114" s="42">
        <v>468</v>
      </c>
      <c r="N114" s="42">
        <v>152</v>
      </c>
      <c r="O114" s="43">
        <v>152</v>
      </c>
    </row>
    <row r="115" spans="1:15" ht="12.75" customHeight="1">
      <c r="A115" s="40" t="s">
        <v>210</v>
      </c>
      <c r="B115" s="41" t="s">
        <v>211</v>
      </c>
      <c r="C115" s="42">
        <v>3648</v>
      </c>
      <c r="D115" s="42">
        <v>2755</v>
      </c>
      <c r="E115" s="42">
        <v>0</v>
      </c>
      <c r="F115" s="42">
        <f t="shared" si="25"/>
        <v>893</v>
      </c>
      <c r="G115" s="42">
        <v>13590</v>
      </c>
      <c r="H115" s="42">
        <v>8525</v>
      </c>
      <c r="I115" s="42">
        <v>0</v>
      </c>
      <c r="J115" s="42">
        <f t="shared" si="26"/>
        <v>5065</v>
      </c>
      <c r="K115" s="42">
        <v>122</v>
      </c>
      <c r="L115" s="42">
        <v>0</v>
      </c>
      <c r="M115" s="42">
        <v>403</v>
      </c>
      <c r="N115" s="42">
        <v>192</v>
      </c>
      <c r="O115" s="43">
        <v>192</v>
      </c>
    </row>
    <row r="116" spans="1:15" ht="12.75" customHeight="1">
      <c r="A116" s="44"/>
      <c r="B116" s="45" t="s">
        <v>212</v>
      </c>
      <c r="C116" s="46">
        <f aca="true" t="shared" si="27" ref="C116:O116">SUM(C110:C115)</f>
        <v>28606</v>
      </c>
      <c r="D116" s="46">
        <f t="shared" si="27"/>
        <v>18198</v>
      </c>
      <c r="E116" s="46">
        <f t="shared" si="27"/>
        <v>184</v>
      </c>
      <c r="F116" s="46">
        <f t="shared" si="27"/>
        <v>10224</v>
      </c>
      <c r="G116" s="46">
        <f t="shared" si="27"/>
        <v>115421</v>
      </c>
      <c r="H116" s="46">
        <f t="shared" si="27"/>
        <v>60083</v>
      </c>
      <c r="I116" s="46">
        <f t="shared" si="27"/>
        <v>748</v>
      </c>
      <c r="J116" s="46">
        <f t="shared" si="27"/>
        <v>54590</v>
      </c>
      <c r="K116" s="46">
        <f t="shared" si="27"/>
        <v>1106</v>
      </c>
      <c r="L116" s="46">
        <f t="shared" si="27"/>
        <v>0</v>
      </c>
      <c r="M116" s="46">
        <f t="shared" si="27"/>
        <v>3038</v>
      </c>
      <c r="N116" s="46">
        <f t="shared" si="27"/>
        <v>826</v>
      </c>
      <c r="O116" s="47">
        <f t="shared" si="27"/>
        <v>826</v>
      </c>
    </row>
    <row r="117" spans="1:15" ht="12.75" customHeight="1">
      <c r="A117" s="40" t="s">
        <v>213</v>
      </c>
      <c r="B117" s="41" t="s">
        <v>214</v>
      </c>
      <c r="C117" s="42">
        <v>1042</v>
      </c>
      <c r="D117" s="42">
        <v>804</v>
      </c>
      <c r="E117" s="42">
        <v>0</v>
      </c>
      <c r="F117" s="42">
        <f>SUM(C117-D117-E117)</f>
        <v>238</v>
      </c>
      <c r="G117" s="42">
        <v>5302</v>
      </c>
      <c r="H117" s="42">
        <v>3451</v>
      </c>
      <c r="I117" s="42">
        <v>0</v>
      </c>
      <c r="J117" s="42">
        <f>SUM(G117-H117-I117)</f>
        <v>1851</v>
      </c>
      <c r="K117" s="42">
        <v>0</v>
      </c>
      <c r="L117" s="42">
        <v>0</v>
      </c>
      <c r="M117" s="42">
        <v>264</v>
      </c>
      <c r="N117" s="42">
        <v>0</v>
      </c>
      <c r="O117" s="43">
        <v>0</v>
      </c>
    </row>
    <row r="118" spans="1:15" ht="12.75" customHeight="1">
      <c r="A118" s="40" t="s">
        <v>215</v>
      </c>
      <c r="B118" s="41" t="s">
        <v>216</v>
      </c>
      <c r="C118" s="42">
        <v>2391</v>
      </c>
      <c r="D118" s="42">
        <v>1674</v>
      </c>
      <c r="E118" s="42">
        <v>75</v>
      </c>
      <c r="F118" s="42">
        <f>SUM(C118-D118-E118)</f>
        <v>642</v>
      </c>
      <c r="G118" s="42">
        <v>13406</v>
      </c>
      <c r="H118" s="42">
        <v>5903</v>
      </c>
      <c r="I118" s="42">
        <v>108</v>
      </c>
      <c r="J118" s="42">
        <f>SUM(G118-H118-I118)</f>
        <v>7395</v>
      </c>
      <c r="K118" s="42">
        <v>0</v>
      </c>
      <c r="L118" s="42">
        <v>0</v>
      </c>
      <c r="M118" s="42">
        <v>214</v>
      </c>
      <c r="N118" s="42">
        <v>218</v>
      </c>
      <c r="O118" s="43">
        <v>218</v>
      </c>
    </row>
    <row r="119" spans="1:15" ht="12.75" customHeight="1">
      <c r="A119" s="44"/>
      <c r="B119" s="45" t="s">
        <v>217</v>
      </c>
      <c r="C119" s="46">
        <f aca="true" t="shared" si="28" ref="C119:O119">SUM(C117:C118)</f>
        <v>3433</v>
      </c>
      <c r="D119" s="46">
        <f t="shared" si="28"/>
        <v>2478</v>
      </c>
      <c r="E119" s="46">
        <f t="shared" si="28"/>
        <v>75</v>
      </c>
      <c r="F119" s="46">
        <f t="shared" si="28"/>
        <v>880</v>
      </c>
      <c r="G119" s="46">
        <f t="shared" si="28"/>
        <v>18708</v>
      </c>
      <c r="H119" s="46">
        <f t="shared" si="28"/>
        <v>9354</v>
      </c>
      <c r="I119" s="46">
        <f t="shared" si="28"/>
        <v>108</v>
      </c>
      <c r="J119" s="46">
        <f t="shared" si="28"/>
        <v>9246</v>
      </c>
      <c r="K119" s="46">
        <f t="shared" si="28"/>
        <v>0</v>
      </c>
      <c r="L119" s="46">
        <f t="shared" si="28"/>
        <v>0</v>
      </c>
      <c r="M119" s="46">
        <f t="shared" si="28"/>
        <v>478</v>
      </c>
      <c r="N119" s="46">
        <f t="shared" si="28"/>
        <v>218</v>
      </c>
      <c r="O119" s="47">
        <f t="shared" si="28"/>
        <v>218</v>
      </c>
    </row>
    <row r="120" spans="1:15" ht="12.75" customHeight="1">
      <c r="A120" s="40" t="s">
        <v>218</v>
      </c>
      <c r="B120" s="41" t="s">
        <v>219</v>
      </c>
      <c r="C120" s="42">
        <v>3464</v>
      </c>
      <c r="D120" s="42">
        <v>2729</v>
      </c>
      <c r="E120" s="42">
        <v>17</v>
      </c>
      <c r="F120" s="42">
        <f>SUM(C120-D120-E120)</f>
        <v>718</v>
      </c>
      <c r="G120" s="42">
        <v>13198</v>
      </c>
      <c r="H120" s="42">
        <v>8102</v>
      </c>
      <c r="I120" s="42">
        <v>216</v>
      </c>
      <c r="J120" s="42">
        <f>SUM(G120-H120-I120)</f>
        <v>4880</v>
      </c>
      <c r="K120" s="42">
        <v>220</v>
      </c>
      <c r="L120" s="42">
        <v>0</v>
      </c>
      <c r="M120" s="42">
        <v>155</v>
      </c>
      <c r="N120" s="42">
        <v>322</v>
      </c>
      <c r="O120" s="43">
        <v>322</v>
      </c>
    </row>
    <row r="121" spans="1:15" ht="12.75" customHeight="1">
      <c r="A121" s="40" t="s">
        <v>220</v>
      </c>
      <c r="B121" s="41" t="s">
        <v>221</v>
      </c>
      <c r="C121" s="42">
        <v>6774</v>
      </c>
      <c r="D121" s="42">
        <v>5155</v>
      </c>
      <c r="E121" s="42">
        <v>81</v>
      </c>
      <c r="F121" s="42">
        <f>SUM(C121-D121-E121)</f>
        <v>1538</v>
      </c>
      <c r="G121" s="42">
        <v>21686</v>
      </c>
      <c r="H121" s="42">
        <v>13436</v>
      </c>
      <c r="I121" s="42">
        <v>323</v>
      </c>
      <c r="J121" s="42">
        <f>SUM(G121-H121-I121)</f>
        <v>7927</v>
      </c>
      <c r="K121" s="42">
        <v>87</v>
      </c>
      <c r="L121" s="42">
        <v>0</v>
      </c>
      <c r="M121" s="42">
        <v>392</v>
      </c>
      <c r="N121" s="42">
        <v>32</v>
      </c>
      <c r="O121" s="43">
        <v>32</v>
      </c>
    </row>
    <row r="122" spans="1:15" ht="12.75" customHeight="1">
      <c r="A122" s="40" t="s">
        <v>222</v>
      </c>
      <c r="B122" s="41" t="s">
        <v>223</v>
      </c>
      <c r="C122" s="42">
        <v>2184</v>
      </c>
      <c r="D122" s="42">
        <v>1781</v>
      </c>
      <c r="E122" s="42">
        <v>0</v>
      </c>
      <c r="F122" s="42">
        <f>SUM(C122-D122-E122)</f>
        <v>403</v>
      </c>
      <c r="G122" s="42">
        <v>7823</v>
      </c>
      <c r="H122" s="42">
        <v>3694</v>
      </c>
      <c r="I122" s="42">
        <v>0</v>
      </c>
      <c r="J122" s="42">
        <f>SUM(G122-H122-I122)</f>
        <v>4129</v>
      </c>
      <c r="K122" s="42">
        <v>0</v>
      </c>
      <c r="L122" s="42">
        <v>0</v>
      </c>
      <c r="M122" s="42">
        <v>102</v>
      </c>
      <c r="N122" s="42">
        <v>28</v>
      </c>
      <c r="O122" s="43">
        <v>28</v>
      </c>
    </row>
    <row r="123" spans="1:15" ht="12.75" customHeight="1">
      <c r="A123" s="40" t="s">
        <v>224</v>
      </c>
      <c r="B123" s="41" t="s">
        <v>225</v>
      </c>
      <c r="C123" s="42">
        <v>4682</v>
      </c>
      <c r="D123" s="42">
        <v>3746</v>
      </c>
      <c r="E123" s="42">
        <v>19</v>
      </c>
      <c r="F123" s="42">
        <f>SUM(C123-D123-E123)</f>
        <v>917</v>
      </c>
      <c r="G123" s="42">
        <v>17503</v>
      </c>
      <c r="H123" s="42">
        <v>8624</v>
      </c>
      <c r="I123" s="42">
        <v>178</v>
      </c>
      <c r="J123" s="42">
        <f>SUM(G123-H123-I123)</f>
        <v>8701</v>
      </c>
      <c r="K123" s="42">
        <v>64</v>
      </c>
      <c r="L123" s="42">
        <v>0</v>
      </c>
      <c r="M123" s="42">
        <v>184</v>
      </c>
      <c r="N123" s="42">
        <v>169</v>
      </c>
      <c r="O123" s="43">
        <v>169</v>
      </c>
    </row>
    <row r="124" spans="1:15" ht="12.75" customHeight="1">
      <c r="A124" s="40" t="s">
        <v>226</v>
      </c>
      <c r="B124" s="41" t="s">
        <v>227</v>
      </c>
      <c r="C124" s="42">
        <v>2226</v>
      </c>
      <c r="D124" s="42">
        <v>1840</v>
      </c>
      <c r="E124" s="42">
        <v>19</v>
      </c>
      <c r="F124" s="42">
        <f>SUM(C124-D124-E124)</f>
        <v>367</v>
      </c>
      <c r="G124" s="42">
        <v>9215</v>
      </c>
      <c r="H124" s="42">
        <v>3774</v>
      </c>
      <c r="I124" s="42">
        <v>107</v>
      </c>
      <c r="J124" s="42">
        <f>SUM(G124-H124-I124)</f>
        <v>5334</v>
      </c>
      <c r="K124" s="42">
        <v>23</v>
      </c>
      <c r="L124" s="42">
        <v>0</v>
      </c>
      <c r="M124" s="42">
        <v>84</v>
      </c>
      <c r="N124" s="42">
        <v>131</v>
      </c>
      <c r="O124" s="43">
        <v>131</v>
      </c>
    </row>
    <row r="125" spans="1:15" ht="12.75" customHeight="1">
      <c r="A125" s="44"/>
      <c r="B125" s="45" t="s">
        <v>228</v>
      </c>
      <c r="C125" s="46">
        <f aca="true" t="shared" si="29" ref="C125:O125">SUM(C120:C124)</f>
        <v>19330</v>
      </c>
      <c r="D125" s="46">
        <f t="shared" si="29"/>
        <v>15251</v>
      </c>
      <c r="E125" s="46">
        <f t="shared" si="29"/>
        <v>136</v>
      </c>
      <c r="F125" s="46">
        <f t="shared" si="29"/>
        <v>3943</v>
      </c>
      <c r="G125" s="46">
        <f t="shared" si="29"/>
        <v>69425</v>
      </c>
      <c r="H125" s="46">
        <f t="shared" si="29"/>
        <v>37630</v>
      </c>
      <c r="I125" s="46">
        <f t="shared" si="29"/>
        <v>824</v>
      </c>
      <c r="J125" s="46">
        <f t="shared" si="29"/>
        <v>30971</v>
      </c>
      <c r="K125" s="46">
        <f t="shared" si="29"/>
        <v>394</v>
      </c>
      <c r="L125" s="46">
        <f t="shared" si="29"/>
        <v>0</v>
      </c>
      <c r="M125" s="46">
        <f t="shared" si="29"/>
        <v>917</v>
      </c>
      <c r="N125" s="46">
        <f t="shared" si="29"/>
        <v>682</v>
      </c>
      <c r="O125" s="47">
        <f t="shared" si="29"/>
        <v>682</v>
      </c>
    </row>
    <row r="126" spans="1:15" ht="12.75" customHeight="1">
      <c r="A126" s="40" t="s">
        <v>229</v>
      </c>
      <c r="B126" s="41" t="s">
        <v>230</v>
      </c>
      <c r="C126" s="42">
        <v>4045</v>
      </c>
      <c r="D126" s="42">
        <v>1782</v>
      </c>
      <c r="E126" s="42">
        <v>0</v>
      </c>
      <c r="F126" s="42">
        <f aca="true" t="shared" si="30" ref="F126:F134">SUM(C126-D126-E126)</f>
        <v>2263</v>
      </c>
      <c r="G126" s="42">
        <v>11900</v>
      </c>
      <c r="H126" s="42">
        <v>4788</v>
      </c>
      <c r="I126" s="42">
        <v>0</v>
      </c>
      <c r="J126" s="42">
        <f aca="true" t="shared" si="31" ref="J126:J134">SUM(G126-H126-I126)</f>
        <v>7112</v>
      </c>
      <c r="K126" s="42">
        <v>282</v>
      </c>
      <c r="L126" s="42">
        <v>0</v>
      </c>
      <c r="M126" s="42">
        <v>347</v>
      </c>
      <c r="N126" s="42">
        <v>392</v>
      </c>
      <c r="O126" s="43">
        <v>392</v>
      </c>
    </row>
    <row r="127" spans="1:15" ht="12.75" customHeight="1">
      <c r="A127" s="40" t="s">
        <v>231</v>
      </c>
      <c r="B127" s="41" t="s">
        <v>232</v>
      </c>
      <c r="C127" s="42">
        <v>1762</v>
      </c>
      <c r="D127" s="42">
        <v>981</v>
      </c>
      <c r="E127" s="42">
        <v>0</v>
      </c>
      <c r="F127" s="42">
        <f t="shared" si="30"/>
        <v>781</v>
      </c>
      <c r="G127" s="42">
        <v>7171</v>
      </c>
      <c r="H127" s="42">
        <v>2740</v>
      </c>
      <c r="I127" s="42">
        <v>0</v>
      </c>
      <c r="J127" s="42">
        <f t="shared" si="31"/>
        <v>4431</v>
      </c>
      <c r="K127" s="42">
        <v>20</v>
      </c>
      <c r="L127" s="42">
        <v>0</v>
      </c>
      <c r="M127" s="42">
        <v>41</v>
      </c>
      <c r="N127" s="42">
        <v>19</v>
      </c>
      <c r="O127" s="43">
        <v>19</v>
      </c>
    </row>
    <row r="128" spans="1:15" ht="12.75" customHeight="1">
      <c r="A128" s="40" t="s">
        <v>233</v>
      </c>
      <c r="B128" s="41" t="s">
        <v>234</v>
      </c>
      <c r="C128" s="42">
        <v>9353</v>
      </c>
      <c r="D128" s="42">
        <v>4544</v>
      </c>
      <c r="E128" s="42">
        <v>83</v>
      </c>
      <c r="F128" s="42">
        <f t="shared" si="30"/>
        <v>4726</v>
      </c>
      <c r="G128" s="42">
        <v>28147</v>
      </c>
      <c r="H128" s="42">
        <v>11411</v>
      </c>
      <c r="I128" s="42">
        <v>250</v>
      </c>
      <c r="J128" s="42">
        <f t="shared" si="31"/>
        <v>16486</v>
      </c>
      <c r="K128" s="42">
        <v>159</v>
      </c>
      <c r="L128" s="42">
        <v>0</v>
      </c>
      <c r="M128" s="42">
        <v>313</v>
      </c>
      <c r="N128" s="42">
        <v>339</v>
      </c>
      <c r="O128" s="43">
        <v>339</v>
      </c>
    </row>
    <row r="129" spans="1:15" ht="12.75" customHeight="1">
      <c r="A129" s="40" t="s">
        <v>235</v>
      </c>
      <c r="B129" s="41" t="s">
        <v>236</v>
      </c>
      <c r="C129" s="42">
        <v>1097</v>
      </c>
      <c r="D129" s="42">
        <v>596</v>
      </c>
      <c r="E129" s="42">
        <v>36</v>
      </c>
      <c r="F129" s="42">
        <f t="shared" si="30"/>
        <v>465</v>
      </c>
      <c r="G129" s="42">
        <v>4469</v>
      </c>
      <c r="H129" s="42">
        <v>1403</v>
      </c>
      <c r="I129" s="42">
        <v>119</v>
      </c>
      <c r="J129" s="42">
        <f t="shared" si="31"/>
        <v>2947</v>
      </c>
      <c r="K129" s="42">
        <v>10</v>
      </c>
      <c r="L129" s="42">
        <v>0</v>
      </c>
      <c r="M129" s="42">
        <v>189</v>
      </c>
      <c r="N129" s="42">
        <v>0</v>
      </c>
      <c r="O129" s="43">
        <v>0</v>
      </c>
    </row>
    <row r="130" spans="1:15" ht="12.75" customHeight="1">
      <c r="A130" s="40" t="s">
        <v>237</v>
      </c>
      <c r="B130" s="41" t="s">
        <v>238</v>
      </c>
      <c r="C130" s="42">
        <v>7355</v>
      </c>
      <c r="D130" s="42">
        <v>4118</v>
      </c>
      <c r="E130" s="42">
        <v>111</v>
      </c>
      <c r="F130" s="42">
        <f t="shared" si="30"/>
        <v>3126</v>
      </c>
      <c r="G130" s="42">
        <v>18217</v>
      </c>
      <c r="H130" s="42">
        <v>7663</v>
      </c>
      <c r="I130" s="42">
        <v>398</v>
      </c>
      <c r="J130" s="42">
        <f t="shared" si="31"/>
        <v>10156</v>
      </c>
      <c r="K130" s="42">
        <v>73</v>
      </c>
      <c r="L130" s="42">
        <v>0</v>
      </c>
      <c r="M130" s="42">
        <v>236</v>
      </c>
      <c r="N130" s="42">
        <v>694</v>
      </c>
      <c r="O130" s="43">
        <v>694</v>
      </c>
    </row>
    <row r="131" spans="1:15" ht="12.75" customHeight="1">
      <c r="A131" s="40" t="s">
        <v>239</v>
      </c>
      <c r="B131" s="41" t="s">
        <v>240</v>
      </c>
      <c r="C131" s="42">
        <v>9887</v>
      </c>
      <c r="D131" s="42">
        <v>6234</v>
      </c>
      <c r="E131" s="42">
        <v>33</v>
      </c>
      <c r="F131" s="42">
        <f t="shared" si="30"/>
        <v>3620</v>
      </c>
      <c r="G131" s="42">
        <v>25426</v>
      </c>
      <c r="H131" s="42">
        <v>12009</v>
      </c>
      <c r="I131" s="42">
        <v>81</v>
      </c>
      <c r="J131" s="42">
        <f t="shared" si="31"/>
        <v>13336</v>
      </c>
      <c r="K131" s="42">
        <v>172</v>
      </c>
      <c r="L131" s="42">
        <v>7</v>
      </c>
      <c r="M131" s="42">
        <v>80</v>
      </c>
      <c r="N131" s="42">
        <v>185</v>
      </c>
      <c r="O131" s="43">
        <v>185</v>
      </c>
    </row>
    <row r="132" spans="1:15" ht="12.75" customHeight="1">
      <c r="A132" s="40" t="s">
        <v>241</v>
      </c>
      <c r="B132" s="41" t="s">
        <v>242</v>
      </c>
      <c r="C132" s="42">
        <v>2604</v>
      </c>
      <c r="D132" s="42">
        <v>1322</v>
      </c>
      <c r="E132" s="42">
        <v>0</v>
      </c>
      <c r="F132" s="42">
        <f t="shared" si="30"/>
        <v>1282</v>
      </c>
      <c r="G132" s="42">
        <v>10816</v>
      </c>
      <c r="H132" s="42">
        <v>4178</v>
      </c>
      <c r="I132" s="42">
        <v>0</v>
      </c>
      <c r="J132" s="42">
        <f t="shared" si="31"/>
        <v>6638</v>
      </c>
      <c r="K132" s="42">
        <v>597</v>
      </c>
      <c r="L132" s="42">
        <v>0</v>
      </c>
      <c r="M132" s="42">
        <v>469</v>
      </c>
      <c r="N132" s="42">
        <v>0</v>
      </c>
      <c r="O132" s="43">
        <v>0</v>
      </c>
    </row>
    <row r="133" spans="1:15" ht="12.75" customHeight="1">
      <c r="A133" s="40" t="s">
        <v>243</v>
      </c>
      <c r="B133" s="41" t="s">
        <v>244</v>
      </c>
      <c r="C133" s="42">
        <v>2823</v>
      </c>
      <c r="D133" s="42">
        <v>1806</v>
      </c>
      <c r="E133" s="42">
        <v>10</v>
      </c>
      <c r="F133" s="42">
        <f t="shared" si="30"/>
        <v>1007</v>
      </c>
      <c r="G133" s="42">
        <v>20820</v>
      </c>
      <c r="H133" s="42">
        <v>4562</v>
      </c>
      <c r="I133" s="42">
        <v>22</v>
      </c>
      <c r="J133" s="42">
        <f t="shared" si="31"/>
        <v>16236</v>
      </c>
      <c r="K133" s="42">
        <v>40</v>
      </c>
      <c r="L133" s="42">
        <v>0</v>
      </c>
      <c r="M133" s="42">
        <v>204</v>
      </c>
      <c r="N133" s="42">
        <v>82</v>
      </c>
      <c r="O133" s="43">
        <v>82</v>
      </c>
    </row>
    <row r="134" spans="1:15" ht="12.75" customHeight="1">
      <c r="A134" s="40" t="s">
        <v>245</v>
      </c>
      <c r="B134" s="41" t="s">
        <v>246</v>
      </c>
      <c r="C134" s="42">
        <v>3399</v>
      </c>
      <c r="D134" s="42">
        <v>1846</v>
      </c>
      <c r="E134" s="42">
        <v>0</v>
      </c>
      <c r="F134" s="42">
        <f t="shared" si="30"/>
        <v>1553</v>
      </c>
      <c r="G134" s="42">
        <v>11191</v>
      </c>
      <c r="H134" s="42">
        <v>4133</v>
      </c>
      <c r="I134" s="42">
        <v>0</v>
      </c>
      <c r="J134" s="42">
        <f t="shared" si="31"/>
        <v>7058</v>
      </c>
      <c r="K134" s="42">
        <v>1</v>
      </c>
      <c r="L134" s="42">
        <v>0</v>
      </c>
      <c r="M134" s="42">
        <v>320</v>
      </c>
      <c r="N134" s="42">
        <v>56</v>
      </c>
      <c r="O134" s="43">
        <v>56</v>
      </c>
    </row>
    <row r="135" spans="1:15" ht="12.75" customHeight="1">
      <c r="A135" s="48"/>
      <c r="B135" s="45" t="s">
        <v>247</v>
      </c>
      <c r="C135" s="46">
        <f aca="true" t="shared" si="32" ref="C135:O135">SUM(C126:C134)</f>
        <v>42325</v>
      </c>
      <c r="D135" s="46">
        <f t="shared" si="32"/>
        <v>23229</v>
      </c>
      <c r="E135" s="46">
        <f t="shared" si="32"/>
        <v>273</v>
      </c>
      <c r="F135" s="46">
        <f t="shared" si="32"/>
        <v>18823</v>
      </c>
      <c r="G135" s="46">
        <f t="shared" si="32"/>
        <v>138157</v>
      </c>
      <c r="H135" s="46">
        <f t="shared" si="32"/>
        <v>52887</v>
      </c>
      <c r="I135" s="46">
        <f t="shared" si="32"/>
        <v>870</v>
      </c>
      <c r="J135" s="46">
        <f t="shared" si="32"/>
        <v>84400</v>
      </c>
      <c r="K135" s="46">
        <f t="shared" si="32"/>
        <v>1354</v>
      </c>
      <c r="L135" s="46">
        <f t="shared" si="32"/>
        <v>7</v>
      </c>
      <c r="M135" s="46">
        <f t="shared" si="32"/>
        <v>2199</v>
      </c>
      <c r="N135" s="46">
        <f t="shared" si="32"/>
        <v>1767</v>
      </c>
      <c r="O135" s="47">
        <f t="shared" si="32"/>
        <v>1767</v>
      </c>
    </row>
    <row r="136" spans="1:15" ht="12.75" customHeight="1">
      <c r="A136" s="40" t="s">
        <v>248</v>
      </c>
      <c r="B136" s="41" t="s">
        <v>249</v>
      </c>
      <c r="C136" s="42">
        <v>7278</v>
      </c>
      <c r="D136" s="42">
        <v>4819</v>
      </c>
      <c r="E136" s="42">
        <v>0</v>
      </c>
      <c r="F136" s="42">
        <f aca="true" t="shared" si="33" ref="F136:F143">SUM(C136-D136-E136)</f>
        <v>2459</v>
      </c>
      <c r="G136" s="42">
        <v>19525</v>
      </c>
      <c r="H136" s="42">
        <v>9951</v>
      </c>
      <c r="I136" s="42">
        <v>0</v>
      </c>
      <c r="J136" s="42">
        <f aca="true" t="shared" si="34" ref="J136:J143">SUM(G136-H136-I136)</f>
        <v>9574</v>
      </c>
      <c r="K136" s="42">
        <v>3040</v>
      </c>
      <c r="L136" s="42">
        <v>0</v>
      </c>
      <c r="M136" s="42">
        <v>48</v>
      </c>
      <c r="N136" s="42">
        <v>1800</v>
      </c>
      <c r="O136" s="43">
        <v>1153</v>
      </c>
    </row>
    <row r="137" spans="1:15" ht="12.75" customHeight="1">
      <c r="A137" s="40" t="s">
        <v>250</v>
      </c>
      <c r="B137" s="41" t="s">
        <v>251</v>
      </c>
      <c r="C137" s="42">
        <v>0</v>
      </c>
      <c r="D137" s="42">
        <v>0</v>
      </c>
      <c r="E137" s="42">
        <v>0</v>
      </c>
      <c r="F137" s="42">
        <f t="shared" si="33"/>
        <v>0</v>
      </c>
      <c r="G137" s="42">
        <v>0</v>
      </c>
      <c r="H137" s="42">
        <v>0</v>
      </c>
      <c r="I137" s="42">
        <v>0</v>
      </c>
      <c r="J137" s="42">
        <f t="shared" si="34"/>
        <v>0</v>
      </c>
      <c r="K137" s="42">
        <v>0</v>
      </c>
      <c r="L137" s="42">
        <v>0</v>
      </c>
      <c r="M137" s="42">
        <v>0</v>
      </c>
      <c r="N137" s="42">
        <v>0</v>
      </c>
      <c r="O137" s="43">
        <v>0</v>
      </c>
    </row>
    <row r="138" spans="1:15" ht="12.75" customHeight="1">
      <c r="A138" s="40" t="s">
        <v>252</v>
      </c>
      <c r="B138" s="41" t="s">
        <v>253</v>
      </c>
      <c r="C138" s="42">
        <v>0</v>
      </c>
      <c r="D138" s="42">
        <v>0</v>
      </c>
      <c r="E138" s="42">
        <v>0</v>
      </c>
      <c r="F138" s="42">
        <f t="shared" si="33"/>
        <v>0</v>
      </c>
      <c r="G138" s="42">
        <v>0</v>
      </c>
      <c r="H138" s="42">
        <v>0</v>
      </c>
      <c r="I138" s="42">
        <v>0</v>
      </c>
      <c r="J138" s="42">
        <f t="shared" si="34"/>
        <v>0</v>
      </c>
      <c r="K138" s="42">
        <v>0</v>
      </c>
      <c r="L138" s="42">
        <v>0</v>
      </c>
      <c r="M138" s="42">
        <v>0</v>
      </c>
      <c r="N138" s="42">
        <v>0</v>
      </c>
      <c r="O138" s="43">
        <v>0</v>
      </c>
    </row>
    <row r="139" spans="1:15" ht="12.75" customHeight="1">
      <c r="A139" s="40" t="s">
        <v>254</v>
      </c>
      <c r="B139" s="41" t="s">
        <v>255</v>
      </c>
      <c r="C139" s="42">
        <v>2670</v>
      </c>
      <c r="D139" s="42">
        <v>1493</v>
      </c>
      <c r="E139" s="42">
        <v>0</v>
      </c>
      <c r="F139" s="42">
        <f t="shared" si="33"/>
        <v>1177</v>
      </c>
      <c r="G139" s="42">
        <v>7235</v>
      </c>
      <c r="H139" s="42">
        <v>4390</v>
      </c>
      <c r="I139" s="42">
        <v>0</v>
      </c>
      <c r="J139" s="42">
        <f t="shared" si="34"/>
        <v>2845</v>
      </c>
      <c r="K139" s="42">
        <v>1251</v>
      </c>
      <c r="L139" s="42">
        <v>0</v>
      </c>
      <c r="M139" s="42">
        <v>42</v>
      </c>
      <c r="N139" s="42">
        <v>995</v>
      </c>
      <c r="O139" s="43">
        <v>961</v>
      </c>
    </row>
    <row r="140" spans="1:15" ht="12.75" customHeight="1">
      <c r="A140" s="40" t="s">
        <v>256</v>
      </c>
      <c r="B140" s="41" t="s">
        <v>257</v>
      </c>
      <c r="C140" s="42">
        <v>0</v>
      </c>
      <c r="D140" s="42">
        <v>0</v>
      </c>
      <c r="E140" s="42">
        <v>0</v>
      </c>
      <c r="F140" s="42">
        <f t="shared" si="33"/>
        <v>0</v>
      </c>
      <c r="G140" s="42">
        <v>0</v>
      </c>
      <c r="H140" s="42">
        <v>0</v>
      </c>
      <c r="I140" s="42">
        <v>0</v>
      </c>
      <c r="J140" s="42">
        <f t="shared" si="34"/>
        <v>0</v>
      </c>
      <c r="K140" s="42">
        <v>0</v>
      </c>
      <c r="L140" s="42">
        <v>0</v>
      </c>
      <c r="M140" s="42">
        <v>0</v>
      </c>
      <c r="N140" s="42">
        <v>0</v>
      </c>
      <c r="O140" s="43">
        <v>0</v>
      </c>
    </row>
    <row r="141" spans="1:15" ht="12.75" customHeight="1">
      <c r="A141" s="40" t="s">
        <v>258</v>
      </c>
      <c r="B141" s="41" t="s">
        <v>259</v>
      </c>
      <c r="C141" s="42">
        <v>0</v>
      </c>
      <c r="D141" s="42">
        <v>0</v>
      </c>
      <c r="E141" s="42">
        <v>0</v>
      </c>
      <c r="F141" s="42">
        <f t="shared" si="33"/>
        <v>0</v>
      </c>
      <c r="G141" s="42">
        <v>0</v>
      </c>
      <c r="H141" s="42">
        <v>0</v>
      </c>
      <c r="I141" s="42">
        <v>0</v>
      </c>
      <c r="J141" s="42">
        <f t="shared" si="34"/>
        <v>0</v>
      </c>
      <c r="K141" s="42">
        <v>0</v>
      </c>
      <c r="L141" s="42">
        <v>0</v>
      </c>
      <c r="M141" s="42">
        <v>0</v>
      </c>
      <c r="N141" s="42">
        <v>0</v>
      </c>
      <c r="O141" s="43">
        <v>0</v>
      </c>
    </row>
    <row r="142" spans="1:15" ht="12.75" customHeight="1">
      <c r="A142" s="40" t="s">
        <v>260</v>
      </c>
      <c r="B142" s="41" t="s">
        <v>261</v>
      </c>
      <c r="C142" s="42">
        <v>1461</v>
      </c>
      <c r="D142" s="42">
        <v>1089</v>
      </c>
      <c r="E142" s="42">
        <v>0</v>
      </c>
      <c r="F142" s="42">
        <f t="shared" si="33"/>
        <v>372</v>
      </c>
      <c r="G142" s="42">
        <v>5547</v>
      </c>
      <c r="H142" s="42">
        <v>3036</v>
      </c>
      <c r="I142" s="42">
        <v>0</v>
      </c>
      <c r="J142" s="42">
        <f t="shared" si="34"/>
        <v>2511</v>
      </c>
      <c r="K142" s="42">
        <v>965</v>
      </c>
      <c r="L142" s="42">
        <v>0</v>
      </c>
      <c r="M142" s="42">
        <v>19</v>
      </c>
      <c r="N142" s="42">
        <v>565</v>
      </c>
      <c r="O142" s="43">
        <v>483</v>
      </c>
    </row>
    <row r="143" spans="1:15" ht="12.75" customHeight="1">
      <c r="A143" s="40" t="s">
        <v>262</v>
      </c>
      <c r="B143" s="41" t="s">
        <v>263</v>
      </c>
      <c r="C143" s="42">
        <v>5296</v>
      </c>
      <c r="D143" s="42">
        <v>3581</v>
      </c>
      <c r="E143" s="42">
        <v>0</v>
      </c>
      <c r="F143" s="42">
        <f t="shared" si="33"/>
        <v>1715</v>
      </c>
      <c r="G143" s="42">
        <v>15700</v>
      </c>
      <c r="H143" s="42">
        <v>7515</v>
      </c>
      <c r="I143" s="42">
        <v>0</v>
      </c>
      <c r="J143" s="42">
        <f t="shared" si="34"/>
        <v>8185</v>
      </c>
      <c r="K143" s="42">
        <v>7054</v>
      </c>
      <c r="L143" s="42">
        <v>0</v>
      </c>
      <c r="M143" s="42">
        <v>91</v>
      </c>
      <c r="N143" s="42">
        <v>311</v>
      </c>
      <c r="O143" s="43">
        <v>301</v>
      </c>
    </row>
    <row r="144" spans="1:15" ht="14.25" customHeight="1">
      <c r="A144" s="40" t="s">
        <v>264</v>
      </c>
      <c r="B144" s="41" t="s">
        <v>265</v>
      </c>
      <c r="C144" s="42">
        <v>1697</v>
      </c>
      <c r="D144" s="42">
        <v>1697</v>
      </c>
      <c r="E144" s="42">
        <v>0</v>
      </c>
      <c r="F144" s="42">
        <v>0</v>
      </c>
      <c r="G144" s="42">
        <v>4674</v>
      </c>
      <c r="H144" s="42">
        <v>4531</v>
      </c>
      <c r="I144" s="42">
        <v>0</v>
      </c>
      <c r="J144" s="42">
        <v>0</v>
      </c>
      <c r="K144" s="42">
        <v>911</v>
      </c>
      <c r="L144" s="42">
        <v>0</v>
      </c>
      <c r="M144" s="42">
        <v>23</v>
      </c>
      <c r="N144" s="42">
        <v>50</v>
      </c>
      <c r="O144" s="43">
        <v>50</v>
      </c>
    </row>
    <row r="145" spans="1:15" ht="14.25" customHeight="1">
      <c r="A145" s="48"/>
      <c r="B145" s="45" t="s">
        <v>266</v>
      </c>
      <c r="C145" s="49">
        <f aca="true" t="shared" si="35" ref="C145:O145">SUM(C136:C144)</f>
        <v>18402</v>
      </c>
      <c r="D145" s="49">
        <f t="shared" si="35"/>
        <v>12679</v>
      </c>
      <c r="E145" s="49">
        <f t="shared" si="35"/>
        <v>0</v>
      </c>
      <c r="F145" s="49">
        <f t="shared" si="35"/>
        <v>5723</v>
      </c>
      <c r="G145" s="49">
        <f t="shared" si="35"/>
        <v>52681</v>
      </c>
      <c r="H145" s="49">
        <f t="shared" si="35"/>
        <v>29423</v>
      </c>
      <c r="I145" s="49">
        <f t="shared" si="35"/>
        <v>0</v>
      </c>
      <c r="J145" s="49">
        <f t="shared" si="35"/>
        <v>23115</v>
      </c>
      <c r="K145" s="49">
        <f t="shared" si="35"/>
        <v>13221</v>
      </c>
      <c r="L145" s="49">
        <f t="shared" si="35"/>
        <v>0</v>
      </c>
      <c r="M145" s="49">
        <f t="shared" si="35"/>
        <v>223</v>
      </c>
      <c r="N145" s="49">
        <f t="shared" si="35"/>
        <v>3721</v>
      </c>
      <c r="O145" s="50">
        <f t="shared" si="35"/>
        <v>2948</v>
      </c>
    </row>
    <row r="146" spans="1:15" ht="14.25" customHeight="1">
      <c r="A146" s="51" t="s">
        <v>267</v>
      </c>
      <c r="B146" s="52" t="s">
        <v>268</v>
      </c>
      <c r="C146" s="53">
        <f aca="true" t="shared" si="36" ref="C146:O146">C145+C135+C125+C119+C116+C109+C103+C98+C95+C89+C86+C80+C69+C59+C51+C46+C43+C30+C25+C23</f>
        <v>653042</v>
      </c>
      <c r="D146" s="53">
        <f t="shared" si="36"/>
        <v>443198</v>
      </c>
      <c r="E146" s="53">
        <f t="shared" si="36"/>
        <v>14192</v>
      </c>
      <c r="F146" s="53">
        <f t="shared" si="36"/>
        <v>195652</v>
      </c>
      <c r="G146" s="53">
        <f t="shared" si="36"/>
        <v>1914681</v>
      </c>
      <c r="H146" s="53">
        <f t="shared" si="36"/>
        <v>918249</v>
      </c>
      <c r="I146" s="53">
        <f t="shared" si="36"/>
        <v>41214</v>
      </c>
      <c r="J146" s="53">
        <f t="shared" si="36"/>
        <v>955075</v>
      </c>
      <c r="K146" s="53">
        <f t="shared" si="36"/>
        <v>78280</v>
      </c>
      <c r="L146" s="53">
        <f t="shared" si="36"/>
        <v>7</v>
      </c>
      <c r="M146" s="53">
        <f t="shared" si="36"/>
        <v>47847</v>
      </c>
      <c r="N146" s="53">
        <f t="shared" si="36"/>
        <v>27729</v>
      </c>
      <c r="O146" s="54">
        <f t="shared" si="36"/>
        <v>18759</v>
      </c>
    </row>
  </sheetData>
  <sheetProtection selectLockedCells="1" selectUnlockedCells="1"/>
  <mergeCells count="29">
    <mergeCell ref="N12:N13"/>
    <mergeCell ref="H12:H13"/>
    <mergeCell ref="I12:I13"/>
    <mergeCell ref="J12:J13"/>
    <mergeCell ref="K12:K13"/>
    <mergeCell ref="L12:L13"/>
    <mergeCell ref="M12:M13"/>
    <mergeCell ref="A12:A13"/>
    <mergeCell ref="B12:B13"/>
    <mergeCell ref="C12:C13"/>
    <mergeCell ref="D12:E12"/>
    <mergeCell ref="F12:F13"/>
    <mergeCell ref="G12:G13"/>
    <mergeCell ref="A6:D6"/>
    <mergeCell ref="I6:M6"/>
    <mergeCell ref="L7:O7"/>
    <mergeCell ref="L8:O8"/>
    <mergeCell ref="A11:B11"/>
    <mergeCell ref="C11:F11"/>
    <mergeCell ref="G11:J11"/>
    <mergeCell ref="K11:M11"/>
    <mergeCell ref="N11:O11"/>
    <mergeCell ref="A1:D1"/>
    <mergeCell ref="E1:L1"/>
    <mergeCell ref="A2:D2"/>
    <mergeCell ref="A3:C3"/>
    <mergeCell ref="E3:L3"/>
    <mergeCell ref="A4:C4"/>
    <mergeCell ref="E4:L4"/>
  </mergeCells>
  <printOptions horizontalCentered="1" verticalCentered="1"/>
  <pageMargins left="0.2361111111111111" right="0.2361111111111111" top="0.19652777777777777" bottom="0.51180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6"/>
  <sheetViews>
    <sheetView tabSelected="1" zoomScalePageLayoutView="0" workbookViewId="0" topLeftCell="A1">
      <selection activeCell="A15" sqref="A15"/>
    </sheetView>
  </sheetViews>
  <sheetFormatPr defaultColWidth="9.33203125" defaultRowHeight="12.75" customHeight="1"/>
  <cols>
    <col min="1" max="1" width="6" style="1" customWidth="1"/>
    <col min="2" max="2" width="30" style="2" customWidth="1"/>
    <col min="3" max="13" width="13.83203125" style="2" customWidth="1"/>
    <col min="14" max="15" width="13.83203125" style="0" customWidth="1"/>
    <col min="16" max="255" width="8.83203125" style="0" customWidth="1"/>
  </cols>
  <sheetData>
    <row r="1" spans="1:15" ht="15.75" customHeight="1">
      <c r="A1" s="6" t="s">
        <v>270</v>
      </c>
      <c r="B1" s="7"/>
      <c r="C1" s="7"/>
      <c r="D1" s="7"/>
      <c r="E1" s="8" t="s">
        <v>0</v>
      </c>
      <c r="F1" s="8"/>
      <c r="G1" s="8"/>
      <c r="H1" s="8"/>
      <c r="I1" s="8"/>
      <c r="J1" s="8"/>
      <c r="K1" s="8"/>
      <c r="L1" s="8"/>
      <c r="M1" s="9"/>
      <c r="N1" s="10"/>
      <c r="O1" s="11"/>
    </row>
    <row r="2" spans="1:15" ht="12" customHeight="1">
      <c r="A2" s="12" t="s">
        <v>269</v>
      </c>
      <c r="B2" s="13"/>
      <c r="C2" s="13"/>
      <c r="D2" s="13"/>
      <c r="E2" s="14"/>
      <c r="F2" s="15"/>
      <c r="G2" s="15"/>
      <c r="H2" s="15"/>
      <c r="I2" s="16"/>
      <c r="J2" s="16"/>
      <c r="K2" s="16"/>
      <c r="L2" s="16"/>
      <c r="M2" s="17"/>
      <c r="N2" s="16"/>
      <c r="O2" s="18"/>
    </row>
    <row r="3" spans="1:15" ht="10.5" customHeight="1">
      <c r="A3" s="12"/>
      <c r="B3" s="13"/>
      <c r="C3" s="13"/>
      <c r="D3" s="19"/>
      <c r="E3" s="20" t="s">
        <v>1</v>
      </c>
      <c r="F3" s="20"/>
      <c r="G3" s="20"/>
      <c r="H3" s="20"/>
      <c r="I3" s="20"/>
      <c r="J3" s="20"/>
      <c r="K3" s="20"/>
      <c r="L3" s="20"/>
      <c r="M3" s="16"/>
      <c r="N3" s="16"/>
      <c r="O3" s="18"/>
    </row>
    <row r="4" spans="1:15" ht="12.75" customHeight="1">
      <c r="A4" s="12"/>
      <c r="B4" s="13"/>
      <c r="C4" s="13"/>
      <c r="D4" s="19"/>
      <c r="E4" s="13" t="s">
        <v>2</v>
      </c>
      <c r="F4" s="13"/>
      <c r="G4" s="13"/>
      <c r="H4" s="13"/>
      <c r="I4" s="13"/>
      <c r="J4" s="13"/>
      <c r="K4" s="13"/>
      <c r="L4" s="13"/>
      <c r="M4" s="16"/>
      <c r="N4" s="16"/>
      <c r="O4" s="18"/>
    </row>
    <row r="5" spans="1:15" ht="15" customHeight="1">
      <c r="A5" s="21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8"/>
    </row>
    <row r="6" spans="1:15" ht="32.25" customHeight="1">
      <c r="A6" s="22" t="s">
        <v>3</v>
      </c>
      <c r="B6" s="23"/>
      <c r="C6" s="23"/>
      <c r="D6" s="23"/>
      <c r="E6" s="24"/>
      <c r="F6" s="16"/>
      <c r="G6" s="16"/>
      <c r="H6" s="16"/>
      <c r="I6" s="13"/>
      <c r="J6" s="13"/>
      <c r="K6" s="13"/>
      <c r="L6" s="13"/>
      <c r="M6" s="13"/>
      <c r="N6" s="16"/>
      <c r="O6" s="18"/>
    </row>
    <row r="7" spans="1:15" ht="15" customHeight="1">
      <c r="A7" s="25"/>
      <c r="B7" s="26"/>
      <c r="C7" s="26"/>
      <c r="D7" s="26"/>
      <c r="E7" s="24"/>
      <c r="F7" s="16"/>
      <c r="G7" s="16"/>
      <c r="H7" s="16"/>
      <c r="I7" s="16"/>
      <c r="J7" s="16"/>
      <c r="K7" s="16"/>
      <c r="L7" s="13" t="s">
        <v>4</v>
      </c>
      <c r="M7" s="13"/>
      <c r="N7" s="13"/>
      <c r="O7" s="27"/>
    </row>
    <row r="8" spans="1:15" ht="15" customHeight="1">
      <c r="A8" s="25"/>
      <c r="B8" s="26"/>
      <c r="C8" s="26"/>
      <c r="D8" s="26"/>
      <c r="E8" s="24"/>
      <c r="F8" s="16"/>
      <c r="G8" s="16"/>
      <c r="H8" s="16"/>
      <c r="I8" s="16"/>
      <c r="J8" s="16"/>
      <c r="K8" s="16"/>
      <c r="L8" s="13" t="s">
        <v>5</v>
      </c>
      <c r="M8" s="13"/>
      <c r="N8" s="13"/>
      <c r="O8" s="27"/>
    </row>
    <row r="9" spans="1:15" ht="15" customHeight="1">
      <c r="A9" s="25"/>
      <c r="B9" s="26"/>
      <c r="C9" s="26"/>
      <c r="D9" s="26"/>
      <c r="E9" s="24"/>
      <c r="F9" s="16"/>
      <c r="G9" s="16"/>
      <c r="H9" s="16"/>
      <c r="I9" s="16"/>
      <c r="J9" s="16"/>
      <c r="K9" s="16"/>
      <c r="L9" s="16"/>
      <c r="M9" s="16"/>
      <c r="N9" s="16"/>
      <c r="O9" s="18"/>
    </row>
    <row r="10" spans="1:15" ht="6.75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0"/>
    </row>
    <row r="11" spans="1:15" s="3" customFormat="1" ht="17.25" customHeight="1">
      <c r="A11" s="33" t="s">
        <v>6</v>
      </c>
      <c r="B11" s="33"/>
      <c r="C11" s="33" t="s">
        <v>7</v>
      </c>
      <c r="D11" s="33"/>
      <c r="E11" s="33"/>
      <c r="F11" s="33"/>
      <c r="G11" s="33" t="s">
        <v>8</v>
      </c>
      <c r="H11" s="33"/>
      <c r="I11" s="33"/>
      <c r="J11" s="33"/>
      <c r="K11" s="33" t="s">
        <v>9</v>
      </c>
      <c r="L11" s="33"/>
      <c r="M11" s="33"/>
      <c r="N11" s="33" t="s">
        <v>10</v>
      </c>
      <c r="O11" s="55"/>
    </row>
    <row r="12" spans="1:15" ht="12.75" customHeight="1">
      <c r="A12" s="33" t="s">
        <v>11</v>
      </c>
      <c r="B12" s="33" t="s">
        <v>12</v>
      </c>
      <c r="C12" s="33" t="s">
        <v>13</v>
      </c>
      <c r="D12" s="33" t="s">
        <v>14</v>
      </c>
      <c r="E12" s="33"/>
      <c r="F12" s="33" t="s">
        <v>15</v>
      </c>
      <c r="G12" s="33" t="s">
        <v>13</v>
      </c>
      <c r="H12" s="56" t="s">
        <v>16</v>
      </c>
      <c r="I12" s="33" t="s">
        <v>17</v>
      </c>
      <c r="J12" s="33" t="s">
        <v>18</v>
      </c>
      <c r="K12" s="56" t="s">
        <v>19</v>
      </c>
      <c r="L12" s="56" t="s">
        <v>20</v>
      </c>
      <c r="M12" s="56" t="s">
        <v>21</v>
      </c>
      <c r="N12" s="56" t="s">
        <v>13</v>
      </c>
      <c r="O12" s="57" t="s">
        <v>22</v>
      </c>
    </row>
    <row r="13" spans="1:15" ht="12.75" customHeight="1">
      <c r="A13" s="33"/>
      <c r="B13" s="33"/>
      <c r="C13" s="33"/>
      <c r="D13" s="58" t="s">
        <v>23</v>
      </c>
      <c r="E13" s="58" t="s">
        <v>17</v>
      </c>
      <c r="F13" s="33"/>
      <c r="G13" s="33"/>
      <c r="H13" s="56"/>
      <c r="I13" s="33"/>
      <c r="J13" s="33"/>
      <c r="K13" s="56"/>
      <c r="L13" s="56"/>
      <c r="M13" s="56"/>
      <c r="N13" s="56"/>
      <c r="O13" s="37" t="s">
        <v>24</v>
      </c>
    </row>
    <row r="14" spans="1:15" s="4" customFormat="1" ht="10.5" customHeight="1">
      <c r="A14" s="58">
        <v>1</v>
      </c>
      <c r="B14" s="58">
        <v>2</v>
      </c>
      <c r="C14" s="58">
        <v>3</v>
      </c>
      <c r="D14" s="58">
        <v>4</v>
      </c>
      <c r="E14" s="58">
        <v>5</v>
      </c>
      <c r="F14" s="58">
        <v>6</v>
      </c>
      <c r="G14" s="58">
        <v>7</v>
      </c>
      <c r="H14" s="58">
        <v>8</v>
      </c>
      <c r="I14" s="58">
        <v>9</v>
      </c>
      <c r="J14" s="58">
        <v>10</v>
      </c>
      <c r="K14" s="58">
        <v>11</v>
      </c>
      <c r="L14" s="58">
        <v>12</v>
      </c>
      <c r="M14" s="58">
        <v>13</v>
      </c>
      <c r="N14" s="58">
        <v>14</v>
      </c>
      <c r="O14" s="37">
        <v>15</v>
      </c>
    </row>
    <row r="15" spans="1:15" ht="12.75" customHeight="1">
      <c r="A15" s="40" t="s">
        <v>25</v>
      </c>
      <c r="B15" s="41" t="s">
        <v>26</v>
      </c>
      <c r="C15" s="42">
        <v>6008</v>
      </c>
      <c r="D15" s="42">
        <v>3572</v>
      </c>
      <c r="E15" s="42">
        <v>351</v>
      </c>
      <c r="F15" s="42">
        <f aca="true" t="shared" si="0" ref="F15:F22">SUM(C15-D15-E15)</f>
        <v>2085</v>
      </c>
      <c r="G15" s="42">
        <v>24817</v>
      </c>
      <c r="H15" s="42">
        <v>8825</v>
      </c>
      <c r="I15" s="42">
        <v>845</v>
      </c>
      <c r="J15" s="42">
        <f aca="true" t="shared" si="1" ref="J15:J22">SUM(G15-H15-I15)</f>
        <v>15147</v>
      </c>
      <c r="K15" s="42">
        <v>1120</v>
      </c>
      <c r="L15" s="42">
        <v>0</v>
      </c>
      <c r="M15" s="42">
        <v>651</v>
      </c>
      <c r="N15" s="42">
        <v>713</v>
      </c>
      <c r="O15" s="43">
        <v>553</v>
      </c>
    </row>
    <row r="16" spans="1:15" ht="12.75" customHeight="1">
      <c r="A16" s="40" t="s">
        <v>27</v>
      </c>
      <c r="B16" s="41" t="s">
        <v>28</v>
      </c>
      <c r="C16" s="42">
        <v>1822</v>
      </c>
      <c r="D16" s="42">
        <v>1549</v>
      </c>
      <c r="E16" s="42">
        <v>84</v>
      </c>
      <c r="F16" s="42">
        <f t="shared" si="0"/>
        <v>189</v>
      </c>
      <c r="G16" s="42">
        <v>5895</v>
      </c>
      <c r="H16" s="42">
        <v>3443</v>
      </c>
      <c r="I16" s="42">
        <v>264</v>
      </c>
      <c r="J16" s="42">
        <f t="shared" si="1"/>
        <v>2188</v>
      </c>
      <c r="K16" s="42">
        <v>230</v>
      </c>
      <c r="L16" s="42">
        <v>0</v>
      </c>
      <c r="M16" s="42">
        <v>180</v>
      </c>
      <c r="N16" s="42">
        <v>0</v>
      </c>
      <c r="O16" s="43">
        <v>0</v>
      </c>
    </row>
    <row r="17" spans="1:15" ht="12.75" customHeight="1">
      <c r="A17" s="40" t="s">
        <v>29</v>
      </c>
      <c r="B17" s="41" t="s">
        <v>30</v>
      </c>
      <c r="C17" s="42">
        <v>2615</v>
      </c>
      <c r="D17" s="42">
        <v>1807</v>
      </c>
      <c r="E17" s="42">
        <v>0</v>
      </c>
      <c r="F17" s="42">
        <f t="shared" si="0"/>
        <v>808</v>
      </c>
      <c r="G17" s="42">
        <v>5560</v>
      </c>
      <c r="H17" s="42">
        <v>3282</v>
      </c>
      <c r="I17" s="42">
        <v>0</v>
      </c>
      <c r="J17" s="42">
        <f t="shared" si="1"/>
        <v>2278</v>
      </c>
      <c r="K17" s="42">
        <v>333</v>
      </c>
      <c r="L17" s="42">
        <v>0</v>
      </c>
      <c r="M17" s="42">
        <v>86</v>
      </c>
      <c r="N17" s="42">
        <v>0</v>
      </c>
      <c r="O17" s="43">
        <v>0</v>
      </c>
    </row>
    <row r="18" spans="1:15" ht="12.75" customHeight="1">
      <c r="A18" s="40" t="s">
        <v>31</v>
      </c>
      <c r="B18" s="41" t="s">
        <v>32</v>
      </c>
      <c r="C18" s="42">
        <v>5869</v>
      </c>
      <c r="D18" s="42">
        <v>4733</v>
      </c>
      <c r="E18" s="42">
        <v>46</v>
      </c>
      <c r="F18" s="42">
        <f t="shared" si="0"/>
        <v>1090</v>
      </c>
      <c r="G18" s="42">
        <v>18416</v>
      </c>
      <c r="H18" s="42">
        <v>9831</v>
      </c>
      <c r="I18" s="42">
        <v>123</v>
      </c>
      <c r="J18" s="42">
        <f t="shared" si="1"/>
        <v>8462</v>
      </c>
      <c r="K18" s="42">
        <v>1037</v>
      </c>
      <c r="L18" s="42">
        <v>0</v>
      </c>
      <c r="M18" s="42">
        <v>754</v>
      </c>
      <c r="N18" s="42">
        <v>44</v>
      </c>
      <c r="O18" s="43">
        <v>44</v>
      </c>
    </row>
    <row r="19" spans="1:15" ht="12.75" customHeight="1">
      <c r="A19" s="40" t="s">
        <v>33</v>
      </c>
      <c r="B19" s="41" t="s">
        <v>34</v>
      </c>
      <c r="C19" s="42">
        <v>5345</v>
      </c>
      <c r="D19" s="42">
        <v>4547</v>
      </c>
      <c r="E19" s="42">
        <v>146</v>
      </c>
      <c r="F19" s="42">
        <f t="shared" si="0"/>
        <v>652</v>
      </c>
      <c r="G19" s="42">
        <v>10769</v>
      </c>
      <c r="H19" s="42">
        <v>8162</v>
      </c>
      <c r="I19" s="42">
        <v>283</v>
      </c>
      <c r="J19" s="42">
        <f t="shared" si="1"/>
        <v>2324</v>
      </c>
      <c r="K19" s="42">
        <v>186</v>
      </c>
      <c r="L19" s="42">
        <v>0</v>
      </c>
      <c r="M19" s="42">
        <v>15</v>
      </c>
      <c r="N19" s="42">
        <v>174</v>
      </c>
      <c r="O19" s="43">
        <v>42</v>
      </c>
    </row>
    <row r="20" spans="1:15" ht="12.75" customHeight="1">
      <c r="A20" s="40" t="s">
        <v>35</v>
      </c>
      <c r="B20" s="41" t="s">
        <v>36</v>
      </c>
      <c r="C20" s="42">
        <v>22917</v>
      </c>
      <c r="D20" s="42">
        <v>19822</v>
      </c>
      <c r="E20" s="42">
        <v>460</v>
      </c>
      <c r="F20" s="42">
        <f t="shared" si="0"/>
        <v>2635</v>
      </c>
      <c r="G20" s="42">
        <v>48627</v>
      </c>
      <c r="H20" s="42">
        <v>32574</v>
      </c>
      <c r="I20" s="42">
        <v>1140</v>
      </c>
      <c r="J20" s="42">
        <f t="shared" si="1"/>
        <v>14913</v>
      </c>
      <c r="K20" s="42">
        <v>1665</v>
      </c>
      <c r="L20" s="42">
        <v>0</v>
      </c>
      <c r="M20" s="42">
        <v>1228</v>
      </c>
      <c r="N20" s="42">
        <v>228</v>
      </c>
      <c r="O20" s="43">
        <v>228</v>
      </c>
    </row>
    <row r="21" spans="1:15" ht="12.75" customHeight="1">
      <c r="A21" s="40" t="s">
        <v>37</v>
      </c>
      <c r="B21" s="41" t="s">
        <v>38</v>
      </c>
      <c r="C21" s="42">
        <v>2029</v>
      </c>
      <c r="D21" s="42">
        <v>1737</v>
      </c>
      <c r="E21" s="42">
        <v>0</v>
      </c>
      <c r="F21" s="42">
        <f t="shared" si="0"/>
        <v>292</v>
      </c>
      <c r="G21" s="42">
        <v>3455</v>
      </c>
      <c r="H21" s="42">
        <v>2632</v>
      </c>
      <c r="I21" s="42">
        <v>0</v>
      </c>
      <c r="J21" s="42">
        <f t="shared" si="1"/>
        <v>823</v>
      </c>
      <c r="K21" s="42">
        <v>0</v>
      </c>
      <c r="L21" s="42">
        <v>0</v>
      </c>
      <c r="M21" s="42">
        <v>0</v>
      </c>
      <c r="N21" s="42">
        <v>8</v>
      </c>
      <c r="O21" s="43">
        <v>8</v>
      </c>
    </row>
    <row r="22" spans="1:15" ht="12.75" customHeight="1">
      <c r="A22" s="40" t="s">
        <v>39</v>
      </c>
      <c r="B22" s="41" t="s">
        <v>40</v>
      </c>
      <c r="C22" s="42">
        <v>2518</v>
      </c>
      <c r="D22" s="42">
        <v>1718</v>
      </c>
      <c r="E22" s="42">
        <v>162</v>
      </c>
      <c r="F22" s="42">
        <f t="shared" si="0"/>
        <v>638</v>
      </c>
      <c r="G22" s="42">
        <v>5589</v>
      </c>
      <c r="H22" s="42">
        <v>3392</v>
      </c>
      <c r="I22" s="42">
        <v>382</v>
      </c>
      <c r="J22" s="42">
        <f t="shared" si="1"/>
        <v>1815</v>
      </c>
      <c r="K22" s="42">
        <v>190</v>
      </c>
      <c r="L22" s="42">
        <v>0</v>
      </c>
      <c r="M22" s="42">
        <v>252</v>
      </c>
      <c r="N22" s="42">
        <v>78</v>
      </c>
      <c r="O22" s="43">
        <v>78</v>
      </c>
    </row>
    <row r="23" spans="1:15" ht="12.75" customHeight="1">
      <c r="A23" s="44"/>
      <c r="B23" s="45" t="s">
        <v>41</v>
      </c>
      <c r="C23" s="46">
        <f aca="true" t="shared" si="2" ref="C23:O23">SUM(C15:C22)</f>
        <v>49123</v>
      </c>
      <c r="D23" s="46">
        <f t="shared" si="2"/>
        <v>39485</v>
      </c>
      <c r="E23" s="46">
        <f t="shared" si="2"/>
        <v>1249</v>
      </c>
      <c r="F23" s="46">
        <f t="shared" si="2"/>
        <v>8389</v>
      </c>
      <c r="G23" s="46">
        <f t="shared" si="2"/>
        <v>123128</v>
      </c>
      <c r="H23" s="46">
        <f t="shared" si="2"/>
        <v>72141</v>
      </c>
      <c r="I23" s="46">
        <f t="shared" si="2"/>
        <v>3037</v>
      </c>
      <c r="J23" s="46">
        <f t="shared" si="2"/>
        <v>47950</v>
      </c>
      <c r="K23" s="46">
        <f t="shared" si="2"/>
        <v>4761</v>
      </c>
      <c r="L23" s="46">
        <f t="shared" si="2"/>
        <v>0</v>
      </c>
      <c r="M23" s="46">
        <f t="shared" si="2"/>
        <v>3166</v>
      </c>
      <c r="N23" s="46">
        <f t="shared" si="2"/>
        <v>1245</v>
      </c>
      <c r="O23" s="47">
        <f t="shared" si="2"/>
        <v>953</v>
      </c>
    </row>
    <row r="24" spans="1:15" ht="14.25" customHeight="1">
      <c r="A24" s="40" t="s">
        <v>42</v>
      </c>
      <c r="B24" s="41" t="s">
        <v>43</v>
      </c>
      <c r="C24" s="42">
        <v>1898</v>
      </c>
      <c r="D24" s="42">
        <v>1422</v>
      </c>
      <c r="E24" s="42">
        <v>166</v>
      </c>
      <c r="F24" s="42">
        <f>SUM(C24-D24-E24)</f>
        <v>310</v>
      </c>
      <c r="G24" s="42">
        <v>6740</v>
      </c>
      <c r="H24" s="42">
        <v>3228</v>
      </c>
      <c r="I24" s="42">
        <v>257</v>
      </c>
      <c r="J24" s="42">
        <f>SUM(G24-H24-I24)</f>
        <v>3255</v>
      </c>
      <c r="K24" s="42">
        <v>2249</v>
      </c>
      <c r="L24" s="42">
        <v>0</v>
      </c>
      <c r="M24" s="42">
        <v>28</v>
      </c>
      <c r="N24" s="42">
        <v>0</v>
      </c>
      <c r="O24" s="43">
        <v>0</v>
      </c>
    </row>
    <row r="25" spans="1:15" ht="14.25" customHeight="1">
      <c r="A25" s="48"/>
      <c r="B25" s="45" t="s">
        <v>44</v>
      </c>
      <c r="C25" s="46">
        <f aca="true" t="shared" si="3" ref="C25:O25">SUM(C24)</f>
        <v>1898</v>
      </c>
      <c r="D25" s="46">
        <f t="shared" si="3"/>
        <v>1422</v>
      </c>
      <c r="E25" s="46">
        <f t="shared" si="3"/>
        <v>166</v>
      </c>
      <c r="F25" s="46">
        <f t="shared" si="3"/>
        <v>310</v>
      </c>
      <c r="G25" s="46">
        <f t="shared" si="3"/>
        <v>6740</v>
      </c>
      <c r="H25" s="46">
        <f t="shared" si="3"/>
        <v>3228</v>
      </c>
      <c r="I25" s="46">
        <f t="shared" si="3"/>
        <v>257</v>
      </c>
      <c r="J25" s="46">
        <f t="shared" si="3"/>
        <v>3255</v>
      </c>
      <c r="K25" s="46">
        <f t="shared" si="3"/>
        <v>2249</v>
      </c>
      <c r="L25" s="46">
        <f t="shared" si="3"/>
        <v>0</v>
      </c>
      <c r="M25" s="46">
        <f t="shared" si="3"/>
        <v>28</v>
      </c>
      <c r="N25" s="46">
        <f t="shared" si="3"/>
        <v>0</v>
      </c>
      <c r="O25" s="47">
        <f t="shared" si="3"/>
        <v>0</v>
      </c>
    </row>
    <row r="26" spans="1:15" ht="12.75" customHeight="1">
      <c r="A26" s="40" t="s">
        <v>45</v>
      </c>
      <c r="B26" s="41" t="s">
        <v>46</v>
      </c>
      <c r="C26" s="42">
        <v>10369</v>
      </c>
      <c r="D26" s="42">
        <v>7623</v>
      </c>
      <c r="E26" s="42">
        <v>344</v>
      </c>
      <c r="F26" s="42">
        <f>SUM(C26-D26-E26)</f>
        <v>2402</v>
      </c>
      <c r="G26" s="42">
        <v>23505</v>
      </c>
      <c r="H26" s="42">
        <v>10160</v>
      </c>
      <c r="I26" s="42">
        <v>944</v>
      </c>
      <c r="J26" s="42">
        <f>SUM(G26-H26-I26)</f>
        <v>12401</v>
      </c>
      <c r="K26" s="42">
        <v>2979</v>
      </c>
      <c r="L26" s="42">
        <v>0</v>
      </c>
      <c r="M26" s="42">
        <v>381</v>
      </c>
      <c r="N26" s="42">
        <v>127</v>
      </c>
      <c r="O26" s="43">
        <v>127</v>
      </c>
    </row>
    <row r="27" spans="1:15" ht="12.75" customHeight="1">
      <c r="A27" s="40" t="s">
        <v>47</v>
      </c>
      <c r="B27" s="41" t="s">
        <v>48</v>
      </c>
      <c r="C27" s="42">
        <v>2986</v>
      </c>
      <c r="D27" s="42">
        <v>2574</v>
      </c>
      <c r="E27" s="42">
        <v>173</v>
      </c>
      <c r="F27" s="42">
        <f>SUM(C27-D27-E27)</f>
        <v>239</v>
      </c>
      <c r="G27" s="42">
        <v>5425</v>
      </c>
      <c r="H27" s="42">
        <v>3866</v>
      </c>
      <c r="I27" s="42">
        <v>340</v>
      </c>
      <c r="J27" s="42">
        <f>SUM(G27-H27-I27)</f>
        <v>1219</v>
      </c>
      <c r="K27" s="42">
        <v>70</v>
      </c>
      <c r="L27" s="42">
        <v>0</v>
      </c>
      <c r="M27" s="42">
        <v>4</v>
      </c>
      <c r="N27" s="42">
        <v>0</v>
      </c>
      <c r="O27" s="43">
        <v>0</v>
      </c>
    </row>
    <row r="28" spans="1:15" ht="12.75" customHeight="1">
      <c r="A28" s="40" t="s">
        <v>49</v>
      </c>
      <c r="B28" s="41" t="s">
        <v>50</v>
      </c>
      <c r="C28" s="42">
        <v>2970</v>
      </c>
      <c r="D28" s="42">
        <v>1937</v>
      </c>
      <c r="E28" s="42">
        <v>113</v>
      </c>
      <c r="F28" s="42">
        <f>SUM(C28-D28-E28)</f>
        <v>920</v>
      </c>
      <c r="G28" s="42">
        <v>7621</v>
      </c>
      <c r="H28" s="42">
        <v>3901</v>
      </c>
      <c r="I28" s="42">
        <v>428</v>
      </c>
      <c r="J28" s="42">
        <f>SUM(G28-H28-I28)</f>
        <v>3292</v>
      </c>
      <c r="K28" s="42">
        <v>75</v>
      </c>
      <c r="L28" s="42">
        <v>0</v>
      </c>
      <c r="M28" s="42">
        <v>13</v>
      </c>
      <c r="N28" s="42">
        <v>47</v>
      </c>
      <c r="O28" s="43">
        <v>47</v>
      </c>
    </row>
    <row r="29" spans="1:15" ht="12.75" customHeight="1">
      <c r="A29" s="40" t="s">
        <v>51</v>
      </c>
      <c r="B29" s="41" t="s">
        <v>52</v>
      </c>
      <c r="C29" s="42">
        <v>2944</v>
      </c>
      <c r="D29" s="42">
        <v>2538</v>
      </c>
      <c r="E29" s="42">
        <v>183</v>
      </c>
      <c r="F29" s="42">
        <f>SUM(C29-D29-E29)</f>
        <v>223</v>
      </c>
      <c r="G29" s="42">
        <v>8966</v>
      </c>
      <c r="H29" s="42">
        <v>5113</v>
      </c>
      <c r="I29" s="42">
        <v>1080</v>
      </c>
      <c r="J29" s="42">
        <f>SUM(G29-H29-I29)</f>
        <v>2773</v>
      </c>
      <c r="K29" s="42">
        <v>485</v>
      </c>
      <c r="L29" s="42">
        <v>0</v>
      </c>
      <c r="M29" s="42">
        <v>81</v>
      </c>
      <c r="N29" s="42">
        <v>292</v>
      </c>
      <c r="O29" s="43">
        <v>292</v>
      </c>
    </row>
    <row r="30" spans="1:15" ht="12.75" customHeight="1">
      <c r="A30" s="44"/>
      <c r="B30" s="45" t="s">
        <v>53</v>
      </c>
      <c r="C30" s="46">
        <f aca="true" t="shared" si="4" ref="C30:O30">SUM(C26:C29)</f>
        <v>19269</v>
      </c>
      <c r="D30" s="46">
        <f t="shared" si="4"/>
        <v>14672</v>
      </c>
      <c r="E30" s="46">
        <f t="shared" si="4"/>
        <v>813</v>
      </c>
      <c r="F30" s="46">
        <f t="shared" si="4"/>
        <v>3784</v>
      </c>
      <c r="G30" s="46">
        <f t="shared" si="4"/>
        <v>45517</v>
      </c>
      <c r="H30" s="46">
        <f t="shared" si="4"/>
        <v>23040</v>
      </c>
      <c r="I30" s="46">
        <f t="shared" si="4"/>
        <v>2792</v>
      </c>
      <c r="J30" s="46">
        <f t="shared" si="4"/>
        <v>19685</v>
      </c>
      <c r="K30" s="46">
        <f t="shared" si="4"/>
        <v>3609</v>
      </c>
      <c r="L30" s="46">
        <f t="shared" si="4"/>
        <v>0</v>
      </c>
      <c r="M30" s="46">
        <f t="shared" si="4"/>
        <v>479</v>
      </c>
      <c r="N30" s="46">
        <f t="shared" si="4"/>
        <v>466</v>
      </c>
      <c r="O30" s="47">
        <f t="shared" si="4"/>
        <v>466</v>
      </c>
    </row>
    <row r="31" spans="1:15" ht="12.75" customHeight="1">
      <c r="A31" s="40" t="s">
        <v>54</v>
      </c>
      <c r="B31" s="41" t="s">
        <v>55</v>
      </c>
      <c r="C31" s="42">
        <v>13034</v>
      </c>
      <c r="D31" s="42">
        <v>8025</v>
      </c>
      <c r="E31" s="42">
        <v>197</v>
      </c>
      <c r="F31" s="42">
        <f aca="true" t="shared" si="5" ref="F31:F42">SUM(C31-D31-E31)</f>
        <v>4812</v>
      </c>
      <c r="G31" s="42">
        <v>32422</v>
      </c>
      <c r="H31" s="42">
        <v>14314</v>
      </c>
      <c r="I31" s="42">
        <v>661</v>
      </c>
      <c r="J31" s="42">
        <f aca="true" t="shared" si="6" ref="J31:J42">SUM(G31-H31-I31)</f>
        <v>17447</v>
      </c>
      <c r="K31" s="42">
        <v>541</v>
      </c>
      <c r="L31" s="42">
        <v>0</v>
      </c>
      <c r="M31" s="42">
        <v>385</v>
      </c>
      <c r="N31" s="42">
        <v>65</v>
      </c>
      <c r="O31" s="43">
        <v>65</v>
      </c>
    </row>
    <row r="32" spans="1:15" ht="12.75" customHeight="1">
      <c r="A32" s="40" t="s">
        <v>56</v>
      </c>
      <c r="B32" s="41" t="s">
        <v>57</v>
      </c>
      <c r="C32" s="42">
        <v>18519</v>
      </c>
      <c r="D32" s="42">
        <v>13532</v>
      </c>
      <c r="E32" s="42">
        <v>379</v>
      </c>
      <c r="F32" s="42">
        <f t="shared" si="5"/>
        <v>4608</v>
      </c>
      <c r="G32" s="42">
        <v>59776</v>
      </c>
      <c r="H32" s="42">
        <v>27165</v>
      </c>
      <c r="I32" s="42">
        <v>1044</v>
      </c>
      <c r="J32" s="42">
        <f t="shared" si="6"/>
        <v>31567</v>
      </c>
      <c r="K32" s="42">
        <v>1859</v>
      </c>
      <c r="L32" s="42">
        <v>0</v>
      </c>
      <c r="M32" s="42">
        <v>2412</v>
      </c>
      <c r="N32" s="42">
        <v>113</v>
      </c>
      <c r="O32" s="43">
        <v>98</v>
      </c>
    </row>
    <row r="33" spans="1:15" ht="12.75" customHeight="1">
      <c r="A33" s="40" t="s">
        <v>58</v>
      </c>
      <c r="B33" s="41" t="s">
        <v>59</v>
      </c>
      <c r="C33" s="42">
        <v>8034</v>
      </c>
      <c r="D33" s="42">
        <v>6865</v>
      </c>
      <c r="E33" s="42">
        <v>188</v>
      </c>
      <c r="F33" s="42">
        <f t="shared" si="5"/>
        <v>981</v>
      </c>
      <c r="G33" s="42">
        <v>21102</v>
      </c>
      <c r="H33" s="42">
        <v>7037</v>
      </c>
      <c r="I33" s="42">
        <v>419</v>
      </c>
      <c r="J33" s="42">
        <f t="shared" si="6"/>
        <v>13646</v>
      </c>
      <c r="K33" s="42">
        <v>1724</v>
      </c>
      <c r="L33" s="42">
        <v>0</v>
      </c>
      <c r="M33" s="42">
        <v>339</v>
      </c>
      <c r="N33" s="42">
        <v>75</v>
      </c>
      <c r="O33" s="43">
        <v>29</v>
      </c>
    </row>
    <row r="34" spans="1:15" ht="12.75" customHeight="1">
      <c r="A34" s="40" t="s">
        <v>60</v>
      </c>
      <c r="B34" s="41" t="s">
        <v>61</v>
      </c>
      <c r="C34" s="42">
        <v>5314</v>
      </c>
      <c r="D34" s="42">
        <v>3019</v>
      </c>
      <c r="E34" s="42">
        <v>24</v>
      </c>
      <c r="F34" s="42">
        <f t="shared" si="5"/>
        <v>2271</v>
      </c>
      <c r="G34" s="42">
        <v>12393</v>
      </c>
      <c r="H34" s="42">
        <v>6186</v>
      </c>
      <c r="I34" s="42">
        <v>71</v>
      </c>
      <c r="J34" s="42">
        <f t="shared" si="6"/>
        <v>6136</v>
      </c>
      <c r="K34" s="42">
        <v>138</v>
      </c>
      <c r="L34" s="42">
        <v>0</v>
      </c>
      <c r="M34" s="42">
        <v>733</v>
      </c>
      <c r="N34" s="42">
        <v>0</v>
      </c>
      <c r="O34" s="43">
        <v>0</v>
      </c>
    </row>
    <row r="35" spans="1:15" ht="12.75" customHeight="1">
      <c r="A35" s="40" t="s">
        <v>62</v>
      </c>
      <c r="B35" s="41" t="s">
        <v>63</v>
      </c>
      <c r="C35" s="42">
        <v>3509</v>
      </c>
      <c r="D35" s="42">
        <v>3193</v>
      </c>
      <c r="E35" s="42">
        <v>0</v>
      </c>
      <c r="F35" s="42">
        <f t="shared" si="5"/>
        <v>316</v>
      </c>
      <c r="G35" s="42">
        <v>6203</v>
      </c>
      <c r="H35" s="42">
        <v>4316</v>
      </c>
      <c r="I35" s="42">
        <v>0</v>
      </c>
      <c r="J35" s="42">
        <f t="shared" si="6"/>
        <v>1887</v>
      </c>
      <c r="K35" s="42">
        <v>173</v>
      </c>
      <c r="L35" s="42">
        <v>0</v>
      </c>
      <c r="M35" s="42">
        <v>16</v>
      </c>
      <c r="N35" s="42">
        <v>124</v>
      </c>
      <c r="O35" s="43">
        <v>124</v>
      </c>
    </row>
    <row r="36" spans="1:15" ht="12.75" customHeight="1">
      <c r="A36" s="40" t="s">
        <v>64</v>
      </c>
      <c r="B36" s="41" t="s">
        <v>65</v>
      </c>
      <c r="C36" s="42">
        <v>2292</v>
      </c>
      <c r="D36" s="42">
        <v>1810</v>
      </c>
      <c r="E36" s="42">
        <v>161</v>
      </c>
      <c r="F36" s="42">
        <f t="shared" si="5"/>
        <v>321</v>
      </c>
      <c r="G36" s="42">
        <v>5440</v>
      </c>
      <c r="H36" s="42">
        <v>3522</v>
      </c>
      <c r="I36" s="42">
        <v>451</v>
      </c>
      <c r="J36" s="42">
        <f t="shared" si="6"/>
        <v>1467</v>
      </c>
      <c r="K36" s="42">
        <v>35</v>
      </c>
      <c r="L36" s="42">
        <v>0</v>
      </c>
      <c r="M36" s="42">
        <v>53</v>
      </c>
      <c r="N36" s="42">
        <v>0</v>
      </c>
      <c r="O36" s="43">
        <v>0</v>
      </c>
    </row>
    <row r="37" spans="1:15" ht="12.75" customHeight="1">
      <c r="A37" s="40" t="s">
        <v>66</v>
      </c>
      <c r="B37" s="41" t="s">
        <v>67</v>
      </c>
      <c r="C37" s="42">
        <v>4189</v>
      </c>
      <c r="D37" s="42">
        <v>3428</v>
      </c>
      <c r="E37" s="42">
        <v>48</v>
      </c>
      <c r="F37" s="42">
        <f t="shared" si="5"/>
        <v>713</v>
      </c>
      <c r="G37" s="42">
        <v>11062</v>
      </c>
      <c r="H37" s="42">
        <v>7394</v>
      </c>
      <c r="I37" s="42">
        <v>113</v>
      </c>
      <c r="J37" s="42">
        <f t="shared" si="6"/>
        <v>3555</v>
      </c>
      <c r="K37" s="42">
        <v>91</v>
      </c>
      <c r="L37" s="42">
        <v>0</v>
      </c>
      <c r="M37" s="42">
        <v>157</v>
      </c>
      <c r="N37" s="42">
        <v>46</v>
      </c>
      <c r="O37" s="43">
        <v>46</v>
      </c>
    </row>
    <row r="38" spans="1:15" ht="12.75" customHeight="1">
      <c r="A38" s="40" t="s">
        <v>68</v>
      </c>
      <c r="B38" s="41" t="s">
        <v>69</v>
      </c>
      <c r="C38" s="42">
        <v>47094</v>
      </c>
      <c r="D38" s="42">
        <v>33079</v>
      </c>
      <c r="E38" s="42">
        <v>1189</v>
      </c>
      <c r="F38" s="42">
        <f t="shared" si="5"/>
        <v>12826</v>
      </c>
      <c r="G38" s="42">
        <v>82491</v>
      </c>
      <c r="H38" s="42">
        <v>37921</v>
      </c>
      <c r="I38" s="42">
        <v>3260</v>
      </c>
      <c r="J38" s="42">
        <f t="shared" si="6"/>
        <v>41310</v>
      </c>
      <c r="K38" s="42">
        <v>4248</v>
      </c>
      <c r="L38" s="42">
        <v>0</v>
      </c>
      <c r="M38" s="42">
        <v>1585</v>
      </c>
      <c r="N38" s="42">
        <v>5737</v>
      </c>
      <c r="O38" s="43">
        <v>1518</v>
      </c>
    </row>
    <row r="39" spans="1:15" ht="12.75" customHeight="1">
      <c r="A39" s="40" t="s">
        <v>70</v>
      </c>
      <c r="B39" s="41" t="s">
        <v>71</v>
      </c>
      <c r="C39" s="42">
        <v>9070</v>
      </c>
      <c r="D39" s="42">
        <v>7940</v>
      </c>
      <c r="E39" s="42">
        <v>152</v>
      </c>
      <c r="F39" s="42">
        <f t="shared" si="5"/>
        <v>978</v>
      </c>
      <c r="G39" s="42">
        <v>16839</v>
      </c>
      <c r="H39" s="42">
        <v>10141</v>
      </c>
      <c r="I39" s="42">
        <v>404</v>
      </c>
      <c r="J39" s="42">
        <f t="shared" si="6"/>
        <v>6294</v>
      </c>
      <c r="K39" s="42">
        <v>1690</v>
      </c>
      <c r="L39" s="42">
        <v>0</v>
      </c>
      <c r="M39" s="42">
        <v>541</v>
      </c>
      <c r="N39" s="42">
        <v>0</v>
      </c>
      <c r="O39" s="43">
        <v>0</v>
      </c>
    </row>
    <row r="40" spans="1:15" ht="12.75" customHeight="1">
      <c r="A40" s="40" t="s">
        <v>72</v>
      </c>
      <c r="B40" s="41" t="s">
        <v>73</v>
      </c>
      <c r="C40" s="42">
        <v>6091</v>
      </c>
      <c r="D40" s="42">
        <v>4806</v>
      </c>
      <c r="E40" s="42">
        <v>95</v>
      </c>
      <c r="F40" s="42">
        <f t="shared" si="5"/>
        <v>1190</v>
      </c>
      <c r="G40" s="42">
        <v>15148</v>
      </c>
      <c r="H40" s="42">
        <v>8498</v>
      </c>
      <c r="I40" s="42">
        <v>379</v>
      </c>
      <c r="J40" s="42">
        <f t="shared" si="6"/>
        <v>6271</v>
      </c>
      <c r="K40" s="42">
        <v>508</v>
      </c>
      <c r="L40" s="42">
        <v>0</v>
      </c>
      <c r="M40" s="42">
        <v>980</v>
      </c>
      <c r="N40" s="42">
        <v>0</v>
      </c>
      <c r="O40" s="43">
        <v>0</v>
      </c>
    </row>
    <row r="41" spans="1:15" ht="12.75" customHeight="1">
      <c r="A41" s="40" t="s">
        <v>74</v>
      </c>
      <c r="B41" s="41" t="s">
        <v>75</v>
      </c>
      <c r="C41" s="42">
        <v>2641</v>
      </c>
      <c r="D41" s="42">
        <v>1581</v>
      </c>
      <c r="E41" s="42">
        <v>0</v>
      </c>
      <c r="F41" s="42">
        <f t="shared" si="5"/>
        <v>1060</v>
      </c>
      <c r="G41" s="42">
        <v>6682</v>
      </c>
      <c r="H41" s="42">
        <v>4210</v>
      </c>
      <c r="I41" s="42">
        <v>0</v>
      </c>
      <c r="J41" s="42">
        <f t="shared" si="6"/>
        <v>2472</v>
      </c>
      <c r="K41" s="42">
        <v>1602</v>
      </c>
      <c r="L41" s="42">
        <v>0</v>
      </c>
      <c r="M41" s="42">
        <v>105</v>
      </c>
      <c r="N41" s="42">
        <v>198</v>
      </c>
      <c r="O41" s="43">
        <v>198</v>
      </c>
    </row>
    <row r="42" spans="1:15" ht="12.75" customHeight="1">
      <c r="A42" s="40" t="s">
        <v>76</v>
      </c>
      <c r="B42" s="41" t="s">
        <v>77</v>
      </c>
      <c r="C42" s="42">
        <v>10973</v>
      </c>
      <c r="D42" s="42">
        <v>8588</v>
      </c>
      <c r="E42" s="42">
        <v>146</v>
      </c>
      <c r="F42" s="42">
        <f t="shared" si="5"/>
        <v>2239</v>
      </c>
      <c r="G42" s="42">
        <v>16240</v>
      </c>
      <c r="H42" s="42">
        <v>10412</v>
      </c>
      <c r="I42" s="42">
        <v>215</v>
      </c>
      <c r="J42" s="42">
        <f t="shared" si="6"/>
        <v>5613</v>
      </c>
      <c r="K42" s="42">
        <v>872</v>
      </c>
      <c r="L42" s="42">
        <v>0</v>
      </c>
      <c r="M42" s="42">
        <v>192</v>
      </c>
      <c r="N42" s="42">
        <v>0</v>
      </c>
      <c r="O42" s="43">
        <v>0</v>
      </c>
    </row>
    <row r="43" spans="1:15" ht="12.75" customHeight="1">
      <c r="A43" s="44"/>
      <c r="B43" s="45" t="s">
        <v>78</v>
      </c>
      <c r="C43" s="46">
        <f aca="true" t="shared" si="7" ref="C43:O43">SUM(C31:C42)</f>
        <v>130760</v>
      </c>
      <c r="D43" s="46">
        <f t="shared" si="7"/>
        <v>95866</v>
      </c>
      <c r="E43" s="46">
        <f t="shared" si="7"/>
        <v>2579</v>
      </c>
      <c r="F43" s="46">
        <f t="shared" si="7"/>
        <v>32315</v>
      </c>
      <c r="G43" s="46">
        <f t="shared" si="7"/>
        <v>285798</v>
      </c>
      <c r="H43" s="46">
        <f t="shared" si="7"/>
        <v>141116</v>
      </c>
      <c r="I43" s="46">
        <f t="shared" si="7"/>
        <v>7017</v>
      </c>
      <c r="J43" s="46">
        <f t="shared" si="7"/>
        <v>137665</v>
      </c>
      <c r="K43" s="46">
        <f t="shared" si="7"/>
        <v>13481</v>
      </c>
      <c r="L43" s="46">
        <f t="shared" si="7"/>
        <v>0</v>
      </c>
      <c r="M43" s="46">
        <f t="shared" si="7"/>
        <v>7498</v>
      </c>
      <c r="N43" s="46">
        <f t="shared" si="7"/>
        <v>6358</v>
      </c>
      <c r="O43" s="47">
        <f t="shared" si="7"/>
        <v>2078</v>
      </c>
    </row>
    <row r="44" spans="1:15" ht="12.75" customHeight="1">
      <c r="A44" s="40" t="s">
        <v>79</v>
      </c>
      <c r="B44" s="41" t="s">
        <v>80</v>
      </c>
      <c r="C44" s="42">
        <v>5788</v>
      </c>
      <c r="D44" s="42">
        <v>4637</v>
      </c>
      <c r="E44" s="42">
        <v>121</v>
      </c>
      <c r="F44" s="42">
        <f>SUM(C44-D44-E44)</f>
        <v>1030</v>
      </c>
      <c r="G44" s="42">
        <v>18919</v>
      </c>
      <c r="H44" s="42">
        <v>11589</v>
      </c>
      <c r="I44" s="42">
        <v>276</v>
      </c>
      <c r="J44" s="42">
        <f>SUM(G44-H44-I44)</f>
        <v>7054</v>
      </c>
      <c r="K44" s="42">
        <v>1712</v>
      </c>
      <c r="L44" s="42">
        <v>0</v>
      </c>
      <c r="M44" s="42">
        <v>271</v>
      </c>
      <c r="N44" s="42">
        <v>107</v>
      </c>
      <c r="O44" s="43">
        <v>107</v>
      </c>
    </row>
    <row r="45" spans="1:15" ht="12.75" customHeight="1">
      <c r="A45" s="40" t="s">
        <v>81</v>
      </c>
      <c r="B45" s="41" t="s">
        <v>82</v>
      </c>
      <c r="C45" s="42">
        <v>7704</v>
      </c>
      <c r="D45" s="42">
        <v>5432</v>
      </c>
      <c r="E45" s="42">
        <v>278</v>
      </c>
      <c r="F45" s="42">
        <f>SUM(C45-D45-E45)</f>
        <v>1994</v>
      </c>
      <c r="G45" s="42">
        <v>30482</v>
      </c>
      <c r="H45" s="42">
        <v>12682</v>
      </c>
      <c r="I45" s="42">
        <v>1005</v>
      </c>
      <c r="J45" s="42">
        <f>SUM(G45-H45-I45)</f>
        <v>16795</v>
      </c>
      <c r="K45" s="42">
        <v>3808</v>
      </c>
      <c r="L45" s="42">
        <v>0</v>
      </c>
      <c r="M45" s="42">
        <v>564</v>
      </c>
      <c r="N45" s="42">
        <v>28</v>
      </c>
      <c r="O45" s="43">
        <v>28</v>
      </c>
    </row>
    <row r="46" spans="1:256" ht="12.75" customHeight="1">
      <c r="A46" s="44"/>
      <c r="B46" s="45" t="s">
        <v>83</v>
      </c>
      <c r="C46" s="46">
        <f aca="true" t="shared" si="8" ref="C46:O46">SUM(C44:C45)</f>
        <v>13492</v>
      </c>
      <c r="D46" s="46">
        <f t="shared" si="8"/>
        <v>10069</v>
      </c>
      <c r="E46" s="46">
        <f t="shared" si="8"/>
        <v>399</v>
      </c>
      <c r="F46" s="46">
        <f t="shared" si="8"/>
        <v>3024</v>
      </c>
      <c r="G46" s="46">
        <f t="shared" si="8"/>
        <v>49401</v>
      </c>
      <c r="H46" s="46">
        <f t="shared" si="8"/>
        <v>24271</v>
      </c>
      <c r="I46" s="46">
        <f t="shared" si="8"/>
        <v>1281</v>
      </c>
      <c r="J46" s="46">
        <f t="shared" si="8"/>
        <v>23849</v>
      </c>
      <c r="K46" s="46">
        <f t="shared" si="8"/>
        <v>5520</v>
      </c>
      <c r="L46" s="46">
        <f t="shared" si="8"/>
        <v>0</v>
      </c>
      <c r="M46" s="46">
        <f t="shared" si="8"/>
        <v>835</v>
      </c>
      <c r="N46" s="46">
        <f t="shared" si="8"/>
        <v>135</v>
      </c>
      <c r="O46" s="47">
        <f t="shared" si="8"/>
        <v>135</v>
      </c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15" ht="13.5" customHeight="1">
      <c r="A47" s="40" t="s">
        <v>84</v>
      </c>
      <c r="B47" s="41" t="s">
        <v>85</v>
      </c>
      <c r="C47" s="42">
        <v>1651</v>
      </c>
      <c r="D47" s="42">
        <v>1273</v>
      </c>
      <c r="E47" s="42">
        <v>0</v>
      </c>
      <c r="F47" s="42">
        <f>SUM(C47-D47-E47)</f>
        <v>378</v>
      </c>
      <c r="G47" s="42">
        <v>5116</v>
      </c>
      <c r="H47" s="42">
        <v>1822</v>
      </c>
      <c r="I47" s="42">
        <v>0</v>
      </c>
      <c r="J47" s="42">
        <f>SUM(G47-H47-I47)</f>
        <v>3294</v>
      </c>
      <c r="K47" s="42">
        <v>0</v>
      </c>
      <c r="L47" s="42">
        <v>0</v>
      </c>
      <c r="M47" s="42">
        <v>0</v>
      </c>
      <c r="N47" s="42">
        <v>0</v>
      </c>
      <c r="O47" s="43">
        <v>0</v>
      </c>
    </row>
    <row r="48" spans="1:15" ht="12.75" customHeight="1">
      <c r="A48" s="40" t="s">
        <v>86</v>
      </c>
      <c r="B48" s="41" t="s">
        <v>87</v>
      </c>
      <c r="C48" s="42">
        <v>4087</v>
      </c>
      <c r="D48" s="42">
        <v>3039</v>
      </c>
      <c r="E48" s="42">
        <v>0</v>
      </c>
      <c r="F48" s="42">
        <f>SUM(C48-D48-E48)</f>
        <v>1048</v>
      </c>
      <c r="G48" s="42">
        <v>10200</v>
      </c>
      <c r="H48" s="42">
        <v>5881</v>
      </c>
      <c r="I48" s="42">
        <v>0</v>
      </c>
      <c r="J48" s="42">
        <f>SUM(G48-H48-I48)</f>
        <v>4319</v>
      </c>
      <c r="K48" s="42">
        <v>611</v>
      </c>
      <c r="L48" s="42">
        <v>0</v>
      </c>
      <c r="M48" s="42">
        <v>424</v>
      </c>
      <c r="N48" s="42">
        <v>559</v>
      </c>
      <c r="O48" s="43">
        <v>559</v>
      </c>
    </row>
    <row r="49" spans="1:15" ht="12.75" customHeight="1">
      <c r="A49" s="40" t="s">
        <v>88</v>
      </c>
      <c r="B49" s="41" t="s">
        <v>89</v>
      </c>
      <c r="C49" s="42">
        <v>1823</v>
      </c>
      <c r="D49" s="42">
        <v>1635</v>
      </c>
      <c r="E49" s="42">
        <v>0</v>
      </c>
      <c r="F49" s="42">
        <f>SUM(C49-D49-E49)</f>
        <v>188</v>
      </c>
      <c r="G49" s="42">
        <v>9128</v>
      </c>
      <c r="H49" s="42">
        <v>2733</v>
      </c>
      <c r="I49" s="42">
        <v>0</v>
      </c>
      <c r="J49" s="42">
        <f>SUM(G49-H49-I49)</f>
        <v>6395</v>
      </c>
      <c r="K49" s="42">
        <v>269</v>
      </c>
      <c r="L49" s="42">
        <v>0</v>
      </c>
      <c r="M49" s="42">
        <v>272</v>
      </c>
      <c r="N49" s="42">
        <v>0</v>
      </c>
      <c r="O49" s="43">
        <v>0</v>
      </c>
    </row>
    <row r="50" spans="1:15" ht="12.75" customHeight="1">
      <c r="A50" s="40" t="s">
        <v>90</v>
      </c>
      <c r="B50" s="41" t="s">
        <v>91</v>
      </c>
      <c r="C50" s="42">
        <v>9031</v>
      </c>
      <c r="D50" s="42">
        <v>7348</v>
      </c>
      <c r="E50" s="42">
        <v>126</v>
      </c>
      <c r="F50" s="42">
        <f>SUM(C50-D50-E50)</f>
        <v>1557</v>
      </c>
      <c r="G50" s="42">
        <v>20546</v>
      </c>
      <c r="H50" s="42">
        <v>11028</v>
      </c>
      <c r="I50" s="42">
        <v>417</v>
      </c>
      <c r="J50" s="42">
        <f>SUM(G50-H50-I50)</f>
        <v>9101</v>
      </c>
      <c r="K50" s="42">
        <v>2956</v>
      </c>
      <c r="L50" s="42">
        <v>0</v>
      </c>
      <c r="M50" s="42">
        <v>1096</v>
      </c>
      <c r="N50" s="42">
        <v>75</v>
      </c>
      <c r="O50" s="43">
        <v>75</v>
      </c>
    </row>
    <row r="51" spans="1:15" ht="12.75" customHeight="1">
      <c r="A51" s="44"/>
      <c r="B51" s="45" t="s">
        <v>92</v>
      </c>
      <c r="C51" s="46">
        <f aca="true" t="shared" si="9" ref="C51:O51">SUM(C47:C50)</f>
        <v>16592</v>
      </c>
      <c r="D51" s="46">
        <f t="shared" si="9"/>
        <v>13295</v>
      </c>
      <c r="E51" s="46">
        <f t="shared" si="9"/>
        <v>126</v>
      </c>
      <c r="F51" s="46">
        <f t="shared" si="9"/>
        <v>3171</v>
      </c>
      <c r="G51" s="46">
        <f t="shared" si="9"/>
        <v>44990</v>
      </c>
      <c r="H51" s="46">
        <f t="shared" si="9"/>
        <v>21464</v>
      </c>
      <c r="I51" s="46">
        <f t="shared" si="9"/>
        <v>417</v>
      </c>
      <c r="J51" s="46">
        <f t="shared" si="9"/>
        <v>23109</v>
      </c>
      <c r="K51" s="46">
        <f t="shared" si="9"/>
        <v>3836</v>
      </c>
      <c r="L51" s="46">
        <f t="shared" si="9"/>
        <v>0</v>
      </c>
      <c r="M51" s="46">
        <f t="shared" si="9"/>
        <v>1792</v>
      </c>
      <c r="N51" s="46">
        <f t="shared" si="9"/>
        <v>634</v>
      </c>
      <c r="O51" s="47">
        <f t="shared" si="9"/>
        <v>634</v>
      </c>
    </row>
    <row r="52" spans="1:15" ht="12.75" customHeight="1">
      <c r="A52" s="40" t="s">
        <v>93</v>
      </c>
      <c r="B52" s="41" t="s">
        <v>94</v>
      </c>
      <c r="C52" s="42">
        <v>3108</v>
      </c>
      <c r="D52" s="42">
        <v>1957</v>
      </c>
      <c r="E52" s="42">
        <v>17</v>
      </c>
      <c r="F52" s="42">
        <f aca="true" t="shared" si="10" ref="F52:F58">SUM(C52-D52-E52)</f>
        <v>1134</v>
      </c>
      <c r="G52" s="42">
        <v>8273</v>
      </c>
      <c r="H52" s="42">
        <v>4226</v>
      </c>
      <c r="I52" s="42">
        <v>29</v>
      </c>
      <c r="J52" s="42">
        <f aca="true" t="shared" si="11" ref="J52:J58">SUM(G52-H52-I52)</f>
        <v>4018</v>
      </c>
      <c r="K52" s="42">
        <v>1697</v>
      </c>
      <c r="L52" s="42">
        <v>0</v>
      </c>
      <c r="M52" s="42">
        <v>0</v>
      </c>
      <c r="N52" s="42">
        <v>3</v>
      </c>
      <c r="O52" s="43">
        <v>3</v>
      </c>
    </row>
    <row r="53" spans="1:15" ht="12.75" customHeight="1">
      <c r="A53" s="40" t="s">
        <v>95</v>
      </c>
      <c r="B53" s="41" t="s">
        <v>96</v>
      </c>
      <c r="C53" s="42">
        <v>11575</v>
      </c>
      <c r="D53" s="42">
        <v>7376</v>
      </c>
      <c r="E53" s="42">
        <v>179</v>
      </c>
      <c r="F53" s="42">
        <f t="shared" si="10"/>
        <v>4020</v>
      </c>
      <c r="G53" s="42">
        <v>32328</v>
      </c>
      <c r="H53" s="42">
        <v>18212</v>
      </c>
      <c r="I53" s="42">
        <v>588</v>
      </c>
      <c r="J53" s="42">
        <f t="shared" si="11"/>
        <v>13528</v>
      </c>
      <c r="K53" s="42">
        <v>1128</v>
      </c>
      <c r="L53" s="42">
        <v>0</v>
      </c>
      <c r="M53" s="42">
        <v>3139</v>
      </c>
      <c r="N53" s="42">
        <v>121</v>
      </c>
      <c r="O53" s="43">
        <v>121</v>
      </c>
    </row>
    <row r="54" spans="1:15" ht="12.75" customHeight="1">
      <c r="A54" s="40" t="s">
        <v>97</v>
      </c>
      <c r="B54" s="41" t="s">
        <v>98</v>
      </c>
      <c r="C54" s="42">
        <v>1967</v>
      </c>
      <c r="D54" s="42">
        <v>812</v>
      </c>
      <c r="E54" s="42">
        <v>74</v>
      </c>
      <c r="F54" s="42">
        <f t="shared" si="10"/>
        <v>1081</v>
      </c>
      <c r="G54" s="42">
        <v>8356</v>
      </c>
      <c r="H54" s="42">
        <v>2518</v>
      </c>
      <c r="I54" s="42">
        <v>217</v>
      </c>
      <c r="J54" s="42">
        <f t="shared" si="11"/>
        <v>5621</v>
      </c>
      <c r="K54" s="42">
        <v>272</v>
      </c>
      <c r="L54" s="42">
        <v>0</v>
      </c>
      <c r="M54" s="42">
        <v>436</v>
      </c>
      <c r="N54" s="42">
        <v>59</v>
      </c>
      <c r="O54" s="43">
        <v>59</v>
      </c>
    </row>
    <row r="55" spans="1:15" ht="12.75" customHeight="1">
      <c r="A55" s="40" t="s">
        <v>99</v>
      </c>
      <c r="B55" s="41" t="s">
        <v>100</v>
      </c>
      <c r="C55" s="42">
        <v>9853</v>
      </c>
      <c r="D55" s="42">
        <v>6016</v>
      </c>
      <c r="E55" s="42">
        <v>173</v>
      </c>
      <c r="F55" s="42">
        <f t="shared" si="10"/>
        <v>3664</v>
      </c>
      <c r="G55" s="42">
        <v>28475</v>
      </c>
      <c r="H55" s="42">
        <v>13838</v>
      </c>
      <c r="I55" s="42">
        <v>348</v>
      </c>
      <c r="J55" s="42">
        <f t="shared" si="11"/>
        <v>14289</v>
      </c>
      <c r="K55" s="42">
        <v>953</v>
      </c>
      <c r="L55" s="42">
        <v>0</v>
      </c>
      <c r="M55" s="42">
        <v>952</v>
      </c>
      <c r="N55" s="42">
        <v>429</v>
      </c>
      <c r="O55" s="43">
        <v>429</v>
      </c>
    </row>
    <row r="56" spans="1:15" ht="12.75" customHeight="1">
      <c r="A56" s="40" t="s">
        <v>101</v>
      </c>
      <c r="B56" s="41" t="s">
        <v>102</v>
      </c>
      <c r="C56" s="42">
        <v>9848</v>
      </c>
      <c r="D56" s="42">
        <v>6093</v>
      </c>
      <c r="E56" s="42">
        <v>363</v>
      </c>
      <c r="F56" s="42">
        <f t="shared" si="10"/>
        <v>3392</v>
      </c>
      <c r="G56" s="42">
        <v>28894</v>
      </c>
      <c r="H56" s="42">
        <v>12686</v>
      </c>
      <c r="I56" s="42">
        <v>1098</v>
      </c>
      <c r="J56" s="42">
        <f t="shared" si="11"/>
        <v>15110</v>
      </c>
      <c r="K56" s="42">
        <v>3710</v>
      </c>
      <c r="L56" s="42">
        <v>0</v>
      </c>
      <c r="M56" s="42">
        <v>1150</v>
      </c>
      <c r="N56" s="42">
        <v>649</v>
      </c>
      <c r="O56" s="43">
        <v>649</v>
      </c>
    </row>
    <row r="57" spans="1:15" ht="12.75" customHeight="1">
      <c r="A57" s="40" t="s">
        <v>103</v>
      </c>
      <c r="B57" s="41" t="s">
        <v>104</v>
      </c>
      <c r="C57" s="42">
        <v>10863</v>
      </c>
      <c r="D57" s="42">
        <v>6752</v>
      </c>
      <c r="E57" s="42">
        <v>344</v>
      </c>
      <c r="F57" s="42">
        <f t="shared" si="10"/>
        <v>3767</v>
      </c>
      <c r="G57" s="42">
        <v>41057</v>
      </c>
      <c r="H57" s="42">
        <v>18412</v>
      </c>
      <c r="I57" s="42">
        <v>1452</v>
      </c>
      <c r="J57" s="42">
        <f t="shared" si="11"/>
        <v>21193</v>
      </c>
      <c r="K57" s="42">
        <v>867</v>
      </c>
      <c r="L57" s="42">
        <v>0</v>
      </c>
      <c r="M57" s="42">
        <v>733</v>
      </c>
      <c r="N57" s="42">
        <v>0</v>
      </c>
      <c r="O57" s="43">
        <v>0</v>
      </c>
    </row>
    <row r="58" spans="1:15" ht="12.75" customHeight="1">
      <c r="A58" s="40" t="s">
        <v>105</v>
      </c>
      <c r="B58" s="41" t="s">
        <v>106</v>
      </c>
      <c r="C58" s="42">
        <v>12615</v>
      </c>
      <c r="D58" s="42">
        <v>6763</v>
      </c>
      <c r="E58" s="42">
        <v>118</v>
      </c>
      <c r="F58" s="42">
        <f t="shared" si="10"/>
        <v>5734</v>
      </c>
      <c r="G58" s="42">
        <v>36988</v>
      </c>
      <c r="H58" s="42">
        <v>14517</v>
      </c>
      <c r="I58" s="42">
        <v>276</v>
      </c>
      <c r="J58" s="42">
        <f t="shared" si="11"/>
        <v>22195</v>
      </c>
      <c r="K58" s="42">
        <v>749</v>
      </c>
      <c r="L58" s="42">
        <v>0</v>
      </c>
      <c r="M58" s="42">
        <v>700</v>
      </c>
      <c r="N58" s="42">
        <v>4029</v>
      </c>
      <c r="O58" s="43">
        <v>966</v>
      </c>
    </row>
    <row r="59" spans="1:15" ht="12.75" customHeight="1">
      <c r="A59" s="44"/>
      <c r="B59" s="45" t="s">
        <v>107</v>
      </c>
      <c r="C59" s="46">
        <f aca="true" t="shared" si="12" ref="C59:O59">SUM(C52:C58)</f>
        <v>59829</v>
      </c>
      <c r="D59" s="46">
        <f t="shared" si="12"/>
        <v>35769</v>
      </c>
      <c r="E59" s="46">
        <f t="shared" si="12"/>
        <v>1268</v>
      </c>
      <c r="F59" s="46">
        <f t="shared" si="12"/>
        <v>22792</v>
      </c>
      <c r="G59" s="46">
        <f t="shared" si="12"/>
        <v>184371</v>
      </c>
      <c r="H59" s="46">
        <f t="shared" si="12"/>
        <v>84409</v>
      </c>
      <c r="I59" s="46">
        <f t="shared" si="12"/>
        <v>4008</v>
      </c>
      <c r="J59" s="46">
        <f t="shared" si="12"/>
        <v>95954</v>
      </c>
      <c r="K59" s="46">
        <f t="shared" si="12"/>
        <v>9376</v>
      </c>
      <c r="L59" s="46">
        <f t="shared" si="12"/>
        <v>0</v>
      </c>
      <c r="M59" s="46">
        <f t="shared" si="12"/>
        <v>7110</v>
      </c>
      <c r="N59" s="46">
        <f t="shared" si="12"/>
        <v>5290</v>
      </c>
      <c r="O59" s="47">
        <f t="shared" si="12"/>
        <v>2227</v>
      </c>
    </row>
    <row r="60" spans="1:15" ht="12.75" customHeight="1">
      <c r="A60" s="40" t="s">
        <v>108</v>
      </c>
      <c r="B60" s="41" t="s">
        <v>109</v>
      </c>
      <c r="C60" s="42">
        <v>11550</v>
      </c>
      <c r="D60" s="42">
        <v>7686</v>
      </c>
      <c r="E60" s="42">
        <v>694</v>
      </c>
      <c r="F60" s="42">
        <f aca="true" t="shared" si="13" ref="F60:F68">SUM(C60-D60-E60)</f>
        <v>3170</v>
      </c>
      <c r="G60" s="42">
        <v>32252</v>
      </c>
      <c r="H60" s="42">
        <v>17343</v>
      </c>
      <c r="I60" s="42">
        <v>2066</v>
      </c>
      <c r="J60" s="42">
        <f aca="true" t="shared" si="14" ref="J60:J68">SUM(G60-H60-I60)</f>
        <v>12843</v>
      </c>
      <c r="K60" s="42">
        <v>407</v>
      </c>
      <c r="L60" s="42">
        <v>0</v>
      </c>
      <c r="M60" s="42">
        <v>219</v>
      </c>
      <c r="N60" s="42">
        <v>127</v>
      </c>
      <c r="O60" s="43">
        <v>37</v>
      </c>
    </row>
    <row r="61" spans="1:15" ht="12.75" customHeight="1">
      <c r="A61" s="40" t="s">
        <v>110</v>
      </c>
      <c r="B61" s="41" t="s">
        <v>111</v>
      </c>
      <c r="C61" s="42">
        <v>4104</v>
      </c>
      <c r="D61" s="42">
        <v>2460</v>
      </c>
      <c r="E61" s="42">
        <v>58</v>
      </c>
      <c r="F61" s="42">
        <f t="shared" si="13"/>
        <v>1586</v>
      </c>
      <c r="G61" s="42">
        <v>12693</v>
      </c>
      <c r="H61" s="42">
        <v>5871</v>
      </c>
      <c r="I61" s="42">
        <v>191</v>
      </c>
      <c r="J61" s="42">
        <f t="shared" si="14"/>
        <v>6631</v>
      </c>
      <c r="K61" s="42">
        <v>195</v>
      </c>
      <c r="L61" s="42">
        <v>0</v>
      </c>
      <c r="M61" s="42">
        <v>273</v>
      </c>
      <c r="N61" s="42">
        <v>29</v>
      </c>
      <c r="O61" s="43">
        <v>29</v>
      </c>
    </row>
    <row r="62" spans="1:15" ht="12.75" customHeight="1">
      <c r="A62" s="40" t="s">
        <v>112</v>
      </c>
      <c r="B62" s="41" t="s">
        <v>113</v>
      </c>
      <c r="C62" s="42">
        <v>3474</v>
      </c>
      <c r="D62" s="42">
        <v>1897</v>
      </c>
      <c r="E62" s="42">
        <v>109</v>
      </c>
      <c r="F62" s="42">
        <f t="shared" si="13"/>
        <v>1468</v>
      </c>
      <c r="G62" s="42">
        <v>14419</v>
      </c>
      <c r="H62" s="42">
        <v>5450</v>
      </c>
      <c r="I62" s="42">
        <v>374</v>
      </c>
      <c r="J62" s="42">
        <f t="shared" si="14"/>
        <v>8595</v>
      </c>
      <c r="K62" s="42">
        <v>482</v>
      </c>
      <c r="L62" s="42">
        <v>0</v>
      </c>
      <c r="M62" s="42">
        <v>617</v>
      </c>
      <c r="N62" s="42">
        <v>20</v>
      </c>
      <c r="O62" s="43">
        <v>20</v>
      </c>
    </row>
    <row r="63" spans="1:15" ht="12.75" customHeight="1">
      <c r="A63" s="40" t="s">
        <v>114</v>
      </c>
      <c r="B63" s="41" t="s">
        <v>115</v>
      </c>
      <c r="C63" s="42">
        <v>7102</v>
      </c>
      <c r="D63" s="42">
        <v>5292</v>
      </c>
      <c r="E63" s="42">
        <v>319</v>
      </c>
      <c r="F63" s="42">
        <f t="shared" si="13"/>
        <v>1491</v>
      </c>
      <c r="G63" s="42">
        <v>24164</v>
      </c>
      <c r="H63" s="42">
        <v>12204</v>
      </c>
      <c r="I63" s="42">
        <v>1032</v>
      </c>
      <c r="J63" s="42">
        <f t="shared" si="14"/>
        <v>10928</v>
      </c>
      <c r="K63" s="42">
        <v>862</v>
      </c>
      <c r="L63" s="42">
        <v>0</v>
      </c>
      <c r="M63" s="42">
        <v>2812</v>
      </c>
      <c r="N63" s="42">
        <v>34</v>
      </c>
      <c r="O63" s="43">
        <v>34</v>
      </c>
    </row>
    <row r="64" spans="1:15" ht="12.75" customHeight="1">
      <c r="A64" s="40" t="s">
        <v>116</v>
      </c>
      <c r="B64" s="41" t="s">
        <v>117</v>
      </c>
      <c r="C64" s="42">
        <v>5639</v>
      </c>
      <c r="D64" s="42">
        <v>3212</v>
      </c>
      <c r="E64" s="42">
        <v>301</v>
      </c>
      <c r="F64" s="42">
        <f t="shared" si="13"/>
        <v>2126</v>
      </c>
      <c r="G64" s="42">
        <v>17531</v>
      </c>
      <c r="H64" s="42">
        <v>7463</v>
      </c>
      <c r="I64" s="42">
        <v>710</v>
      </c>
      <c r="J64" s="42">
        <f t="shared" si="14"/>
        <v>9358</v>
      </c>
      <c r="K64" s="42">
        <v>35</v>
      </c>
      <c r="L64" s="42">
        <v>0</v>
      </c>
      <c r="M64" s="42">
        <v>247</v>
      </c>
      <c r="N64" s="42">
        <v>0</v>
      </c>
      <c r="O64" s="43">
        <v>0</v>
      </c>
    </row>
    <row r="65" spans="1:15" ht="12.75" customHeight="1">
      <c r="A65" s="40" t="s">
        <v>118</v>
      </c>
      <c r="B65" s="41" t="s">
        <v>119</v>
      </c>
      <c r="C65" s="42">
        <v>5016</v>
      </c>
      <c r="D65" s="42">
        <v>2475</v>
      </c>
      <c r="E65" s="42">
        <v>247</v>
      </c>
      <c r="F65" s="42">
        <f t="shared" si="13"/>
        <v>2294</v>
      </c>
      <c r="G65" s="42">
        <v>21934</v>
      </c>
      <c r="H65" s="42">
        <v>5990</v>
      </c>
      <c r="I65" s="42">
        <v>784</v>
      </c>
      <c r="J65" s="42">
        <f t="shared" si="14"/>
        <v>15160</v>
      </c>
      <c r="K65" s="42">
        <v>391</v>
      </c>
      <c r="L65" s="42">
        <v>0</v>
      </c>
      <c r="M65" s="42">
        <v>1109</v>
      </c>
      <c r="N65" s="42">
        <v>0</v>
      </c>
      <c r="O65" s="43">
        <v>0</v>
      </c>
    </row>
    <row r="66" spans="1:15" ht="12.75" customHeight="1">
      <c r="A66" s="40" t="s">
        <v>120</v>
      </c>
      <c r="B66" s="41" t="s">
        <v>121</v>
      </c>
      <c r="C66" s="42">
        <v>5485</v>
      </c>
      <c r="D66" s="42">
        <v>2541</v>
      </c>
      <c r="E66" s="42">
        <v>33</v>
      </c>
      <c r="F66" s="42">
        <f t="shared" si="13"/>
        <v>2911</v>
      </c>
      <c r="G66" s="42">
        <v>21308</v>
      </c>
      <c r="H66" s="42">
        <v>6670</v>
      </c>
      <c r="I66" s="42">
        <v>125</v>
      </c>
      <c r="J66" s="42">
        <f t="shared" si="14"/>
        <v>14513</v>
      </c>
      <c r="K66" s="42">
        <v>1342</v>
      </c>
      <c r="L66" s="42">
        <v>0</v>
      </c>
      <c r="M66" s="42">
        <v>1431</v>
      </c>
      <c r="N66" s="42">
        <v>28</v>
      </c>
      <c r="O66" s="43">
        <v>28</v>
      </c>
    </row>
    <row r="67" spans="1:15" ht="12.75" customHeight="1">
      <c r="A67" s="40" t="s">
        <v>122</v>
      </c>
      <c r="B67" s="41" t="s">
        <v>123</v>
      </c>
      <c r="C67" s="42">
        <v>7209</v>
      </c>
      <c r="D67" s="42">
        <v>3308</v>
      </c>
      <c r="E67" s="42">
        <v>0</v>
      </c>
      <c r="F67" s="42">
        <f t="shared" si="13"/>
        <v>3901</v>
      </c>
      <c r="G67" s="42">
        <v>25363</v>
      </c>
      <c r="H67" s="42">
        <v>8163</v>
      </c>
      <c r="I67" s="42">
        <v>0</v>
      </c>
      <c r="J67" s="42">
        <f t="shared" si="14"/>
        <v>17200</v>
      </c>
      <c r="K67" s="42">
        <v>3596</v>
      </c>
      <c r="L67" s="42">
        <v>0</v>
      </c>
      <c r="M67" s="42">
        <v>1293</v>
      </c>
      <c r="N67" s="42">
        <v>98</v>
      </c>
      <c r="O67" s="43">
        <v>98</v>
      </c>
    </row>
    <row r="68" spans="1:15" ht="12.75" customHeight="1">
      <c r="A68" s="40" t="s">
        <v>124</v>
      </c>
      <c r="B68" s="41" t="s">
        <v>125</v>
      </c>
      <c r="C68" s="42">
        <v>4297</v>
      </c>
      <c r="D68" s="42">
        <v>3181</v>
      </c>
      <c r="E68" s="42">
        <v>62</v>
      </c>
      <c r="F68" s="42">
        <f t="shared" si="13"/>
        <v>1054</v>
      </c>
      <c r="G68" s="42">
        <v>14459</v>
      </c>
      <c r="H68" s="42">
        <v>7485</v>
      </c>
      <c r="I68" s="42">
        <v>431</v>
      </c>
      <c r="J68" s="42">
        <f t="shared" si="14"/>
        <v>6543</v>
      </c>
      <c r="K68" s="42">
        <v>43</v>
      </c>
      <c r="L68" s="42">
        <v>0</v>
      </c>
      <c r="M68" s="42">
        <v>234</v>
      </c>
      <c r="N68" s="42">
        <v>0</v>
      </c>
      <c r="O68" s="43">
        <v>0</v>
      </c>
    </row>
    <row r="69" spans="1:15" ht="12.75" customHeight="1">
      <c r="A69" s="44"/>
      <c r="B69" s="45" t="s">
        <v>126</v>
      </c>
      <c r="C69" s="46">
        <f aca="true" t="shared" si="15" ref="C69:O69">SUM(C60:C68)</f>
        <v>53876</v>
      </c>
      <c r="D69" s="46">
        <f t="shared" si="15"/>
        <v>32052</v>
      </c>
      <c r="E69" s="46">
        <f t="shared" si="15"/>
        <v>1823</v>
      </c>
      <c r="F69" s="46">
        <f t="shared" si="15"/>
        <v>20001</v>
      </c>
      <c r="G69" s="46">
        <f t="shared" si="15"/>
        <v>184123</v>
      </c>
      <c r="H69" s="46">
        <f t="shared" si="15"/>
        <v>76639</v>
      </c>
      <c r="I69" s="46">
        <f t="shared" si="15"/>
        <v>5713</v>
      </c>
      <c r="J69" s="46">
        <f t="shared" si="15"/>
        <v>101771</v>
      </c>
      <c r="K69" s="46">
        <f t="shared" si="15"/>
        <v>7353</v>
      </c>
      <c r="L69" s="46">
        <f t="shared" si="15"/>
        <v>0</v>
      </c>
      <c r="M69" s="46">
        <f t="shared" si="15"/>
        <v>8235</v>
      </c>
      <c r="N69" s="46">
        <f t="shared" si="15"/>
        <v>336</v>
      </c>
      <c r="O69" s="47">
        <f t="shared" si="15"/>
        <v>246</v>
      </c>
    </row>
    <row r="70" spans="1:15" ht="12.75" customHeight="1">
      <c r="A70" s="40" t="s">
        <v>127</v>
      </c>
      <c r="B70" s="41" t="s">
        <v>128</v>
      </c>
      <c r="C70" s="42">
        <v>5603</v>
      </c>
      <c r="D70" s="42">
        <v>2865</v>
      </c>
      <c r="E70" s="42">
        <v>257</v>
      </c>
      <c r="F70" s="42">
        <f aca="true" t="shared" si="16" ref="F70:F79">SUM(C70-D70-E70)</f>
        <v>2481</v>
      </c>
      <c r="G70" s="42">
        <v>12399</v>
      </c>
      <c r="H70" s="42">
        <v>6480</v>
      </c>
      <c r="I70" s="42">
        <v>868</v>
      </c>
      <c r="J70" s="42">
        <f aca="true" t="shared" si="17" ref="J70:J79">SUM(G70-H70-I70)</f>
        <v>5051</v>
      </c>
      <c r="K70" s="42">
        <v>274</v>
      </c>
      <c r="L70" s="42">
        <v>0</v>
      </c>
      <c r="M70" s="42">
        <v>318</v>
      </c>
      <c r="N70" s="42">
        <v>31</v>
      </c>
      <c r="O70" s="43">
        <v>31</v>
      </c>
    </row>
    <row r="71" spans="1:15" ht="12.75" customHeight="1">
      <c r="A71" s="40" t="s">
        <v>129</v>
      </c>
      <c r="B71" s="41" t="s">
        <v>130</v>
      </c>
      <c r="C71" s="42">
        <v>13540</v>
      </c>
      <c r="D71" s="42">
        <v>9305</v>
      </c>
      <c r="E71" s="42">
        <v>346</v>
      </c>
      <c r="F71" s="42">
        <f t="shared" si="16"/>
        <v>3889</v>
      </c>
      <c r="G71" s="42">
        <v>28423</v>
      </c>
      <c r="H71" s="42">
        <v>14376</v>
      </c>
      <c r="I71" s="42">
        <v>918</v>
      </c>
      <c r="J71" s="42">
        <f t="shared" si="17"/>
        <v>13129</v>
      </c>
      <c r="K71" s="42">
        <v>1018</v>
      </c>
      <c r="L71" s="42">
        <v>0</v>
      </c>
      <c r="M71" s="42">
        <v>536</v>
      </c>
      <c r="N71" s="42">
        <v>590</v>
      </c>
      <c r="O71" s="43">
        <v>590</v>
      </c>
    </row>
    <row r="72" spans="1:15" ht="12.75" customHeight="1">
      <c r="A72" s="40" t="s">
        <v>131</v>
      </c>
      <c r="B72" s="41" t="s">
        <v>132</v>
      </c>
      <c r="C72" s="42">
        <v>2770</v>
      </c>
      <c r="D72" s="42">
        <v>2041</v>
      </c>
      <c r="E72" s="42">
        <v>0</v>
      </c>
      <c r="F72" s="42">
        <f t="shared" si="16"/>
        <v>729</v>
      </c>
      <c r="G72" s="42">
        <v>7535</v>
      </c>
      <c r="H72" s="42">
        <v>4157</v>
      </c>
      <c r="I72" s="42">
        <v>0</v>
      </c>
      <c r="J72" s="42">
        <f t="shared" si="17"/>
        <v>3378</v>
      </c>
      <c r="K72" s="42">
        <v>469</v>
      </c>
      <c r="L72" s="42">
        <v>0</v>
      </c>
      <c r="M72" s="42">
        <v>313</v>
      </c>
      <c r="N72" s="42">
        <v>10</v>
      </c>
      <c r="O72" s="43">
        <v>10</v>
      </c>
    </row>
    <row r="73" spans="1:15" ht="12.75" customHeight="1">
      <c r="A73" s="40" t="s">
        <v>133</v>
      </c>
      <c r="B73" s="41" t="s">
        <v>134</v>
      </c>
      <c r="C73" s="42">
        <v>4289</v>
      </c>
      <c r="D73" s="42">
        <v>3251</v>
      </c>
      <c r="E73" s="42">
        <v>22</v>
      </c>
      <c r="F73" s="42">
        <f t="shared" si="16"/>
        <v>1016</v>
      </c>
      <c r="G73" s="42">
        <v>13094</v>
      </c>
      <c r="H73" s="42">
        <v>6693</v>
      </c>
      <c r="I73" s="42">
        <v>71</v>
      </c>
      <c r="J73" s="42">
        <f t="shared" si="17"/>
        <v>6330</v>
      </c>
      <c r="K73" s="42">
        <v>555</v>
      </c>
      <c r="L73" s="42">
        <v>0</v>
      </c>
      <c r="M73" s="42">
        <v>202</v>
      </c>
      <c r="N73" s="42">
        <v>1713</v>
      </c>
      <c r="O73" s="43">
        <v>1713</v>
      </c>
    </row>
    <row r="74" spans="1:15" ht="12.75" customHeight="1">
      <c r="A74" s="40" t="s">
        <v>135</v>
      </c>
      <c r="B74" s="41" t="s">
        <v>136</v>
      </c>
      <c r="C74" s="42">
        <v>6085</v>
      </c>
      <c r="D74" s="42">
        <v>4149</v>
      </c>
      <c r="E74" s="42">
        <v>91</v>
      </c>
      <c r="F74" s="42">
        <f t="shared" si="16"/>
        <v>1845</v>
      </c>
      <c r="G74" s="42">
        <v>12222</v>
      </c>
      <c r="H74" s="42">
        <v>6718</v>
      </c>
      <c r="I74" s="42">
        <v>314</v>
      </c>
      <c r="J74" s="42">
        <f t="shared" si="17"/>
        <v>5190</v>
      </c>
      <c r="K74" s="42">
        <v>448</v>
      </c>
      <c r="L74" s="42">
        <v>0</v>
      </c>
      <c r="M74" s="42">
        <v>181</v>
      </c>
      <c r="N74" s="42">
        <v>125</v>
      </c>
      <c r="O74" s="43">
        <v>125</v>
      </c>
    </row>
    <row r="75" spans="1:15" ht="12.75" customHeight="1">
      <c r="A75" s="40" t="s">
        <v>137</v>
      </c>
      <c r="B75" s="41" t="s">
        <v>138</v>
      </c>
      <c r="C75" s="42">
        <v>2300</v>
      </c>
      <c r="D75" s="42">
        <v>1795</v>
      </c>
      <c r="E75" s="42">
        <v>26</v>
      </c>
      <c r="F75" s="42">
        <f t="shared" si="16"/>
        <v>479</v>
      </c>
      <c r="G75" s="42">
        <v>4944</v>
      </c>
      <c r="H75" s="42">
        <v>3155</v>
      </c>
      <c r="I75" s="42">
        <v>62</v>
      </c>
      <c r="J75" s="42">
        <f t="shared" si="17"/>
        <v>1727</v>
      </c>
      <c r="K75" s="42">
        <v>12</v>
      </c>
      <c r="L75" s="42">
        <v>0</v>
      </c>
      <c r="M75" s="42">
        <v>0</v>
      </c>
      <c r="N75" s="42">
        <v>0</v>
      </c>
      <c r="O75" s="43">
        <v>0</v>
      </c>
    </row>
    <row r="76" spans="1:15" ht="12.75" customHeight="1">
      <c r="A76" s="40" t="s">
        <v>139</v>
      </c>
      <c r="B76" s="41" t="s">
        <v>140</v>
      </c>
      <c r="C76" s="42">
        <v>6490</v>
      </c>
      <c r="D76" s="42">
        <v>3460</v>
      </c>
      <c r="E76" s="42">
        <v>162</v>
      </c>
      <c r="F76" s="42">
        <f t="shared" si="16"/>
        <v>2868</v>
      </c>
      <c r="G76" s="42">
        <v>13072</v>
      </c>
      <c r="H76" s="42">
        <v>6681</v>
      </c>
      <c r="I76" s="42">
        <v>97</v>
      </c>
      <c r="J76" s="42">
        <f t="shared" si="17"/>
        <v>6294</v>
      </c>
      <c r="K76" s="42">
        <v>96</v>
      </c>
      <c r="L76" s="42">
        <v>0</v>
      </c>
      <c r="M76" s="42">
        <v>291</v>
      </c>
      <c r="N76" s="42">
        <v>57</v>
      </c>
      <c r="O76" s="43">
        <v>57</v>
      </c>
    </row>
    <row r="77" spans="1:15" ht="12.75" customHeight="1">
      <c r="A77" s="40" t="s">
        <v>141</v>
      </c>
      <c r="B77" s="41" t="s">
        <v>142</v>
      </c>
      <c r="C77" s="42">
        <v>3181</v>
      </c>
      <c r="D77" s="42">
        <v>1853</v>
      </c>
      <c r="E77" s="42">
        <v>47</v>
      </c>
      <c r="F77" s="42">
        <f t="shared" si="16"/>
        <v>1281</v>
      </c>
      <c r="G77" s="42">
        <v>10042</v>
      </c>
      <c r="H77" s="42">
        <v>4009</v>
      </c>
      <c r="I77" s="42">
        <v>136</v>
      </c>
      <c r="J77" s="42">
        <f t="shared" si="17"/>
        <v>5897</v>
      </c>
      <c r="K77" s="42">
        <v>564</v>
      </c>
      <c r="L77" s="42">
        <v>0</v>
      </c>
      <c r="M77" s="42">
        <v>279</v>
      </c>
      <c r="N77" s="42">
        <v>75</v>
      </c>
      <c r="O77" s="43">
        <v>75</v>
      </c>
    </row>
    <row r="78" spans="1:15" ht="12.75" customHeight="1">
      <c r="A78" s="40" t="s">
        <v>143</v>
      </c>
      <c r="B78" s="41" t="s">
        <v>144</v>
      </c>
      <c r="C78" s="42">
        <v>3473</v>
      </c>
      <c r="D78" s="42">
        <v>2461</v>
      </c>
      <c r="E78" s="42">
        <v>0</v>
      </c>
      <c r="F78" s="42">
        <f t="shared" si="16"/>
        <v>1012</v>
      </c>
      <c r="G78" s="42">
        <v>7057</v>
      </c>
      <c r="H78" s="42">
        <v>4409</v>
      </c>
      <c r="I78" s="42">
        <v>0</v>
      </c>
      <c r="J78" s="42">
        <f t="shared" si="17"/>
        <v>2648</v>
      </c>
      <c r="K78" s="42">
        <v>265</v>
      </c>
      <c r="L78" s="42">
        <v>0</v>
      </c>
      <c r="M78" s="42">
        <v>122</v>
      </c>
      <c r="N78" s="42">
        <v>22</v>
      </c>
      <c r="O78" s="43">
        <v>22</v>
      </c>
    </row>
    <row r="79" spans="1:15" ht="12.75" customHeight="1">
      <c r="A79" s="40" t="s">
        <v>145</v>
      </c>
      <c r="B79" s="41" t="s">
        <v>146</v>
      </c>
      <c r="C79" s="42">
        <v>3421</v>
      </c>
      <c r="D79" s="42">
        <v>2359</v>
      </c>
      <c r="E79" s="42">
        <v>98</v>
      </c>
      <c r="F79" s="42">
        <f t="shared" si="16"/>
        <v>964</v>
      </c>
      <c r="G79" s="42">
        <v>9643</v>
      </c>
      <c r="H79" s="42">
        <v>4869</v>
      </c>
      <c r="I79" s="42">
        <v>264</v>
      </c>
      <c r="J79" s="42">
        <f t="shared" si="17"/>
        <v>4510</v>
      </c>
      <c r="K79" s="42">
        <v>577</v>
      </c>
      <c r="L79" s="42">
        <v>0</v>
      </c>
      <c r="M79" s="42">
        <v>629</v>
      </c>
      <c r="N79" s="42">
        <v>27</v>
      </c>
      <c r="O79" s="43">
        <v>27</v>
      </c>
    </row>
    <row r="80" spans="1:15" ht="12.75" customHeight="1">
      <c r="A80" s="44"/>
      <c r="B80" s="45" t="s">
        <v>147</v>
      </c>
      <c r="C80" s="46">
        <f aca="true" t="shared" si="18" ref="C80:O80">SUM(C70:C79)</f>
        <v>51152</v>
      </c>
      <c r="D80" s="46">
        <f t="shared" si="18"/>
        <v>33539</v>
      </c>
      <c r="E80" s="46">
        <f t="shared" si="18"/>
        <v>1049</v>
      </c>
      <c r="F80" s="46">
        <f t="shared" si="18"/>
        <v>16564</v>
      </c>
      <c r="G80" s="46">
        <f t="shared" si="18"/>
        <v>118431</v>
      </c>
      <c r="H80" s="46">
        <f t="shared" si="18"/>
        <v>61547</v>
      </c>
      <c r="I80" s="46">
        <f t="shared" si="18"/>
        <v>2730</v>
      </c>
      <c r="J80" s="46">
        <f t="shared" si="18"/>
        <v>54154</v>
      </c>
      <c r="K80" s="46">
        <f t="shared" si="18"/>
        <v>4278</v>
      </c>
      <c r="L80" s="46">
        <f t="shared" si="18"/>
        <v>0</v>
      </c>
      <c r="M80" s="46">
        <f t="shared" si="18"/>
        <v>2871</v>
      </c>
      <c r="N80" s="46">
        <f t="shared" si="18"/>
        <v>2650</v>
      </c>
      <c r="O80" s="47">
        <f t="shared" si="18"/>
        <v>2650</v>
      </c>
    </row>
    <row r="81" spans="1:15" ht="12.75" customHeight="1">
      <c r="A81" s="40" t="s">
        <v>148</v>
      </c>
      <c r="B81" s="41" t="s">
        <v>149</v>
      </c>
      <c r="C81" s="42">
        <v>6074</v>
      </c>
      <c r="D81" s="42">
        <v>3231</v>
      </c>
      <c r="E81" s="42">
        <v>163</v>
      </c>
      <c r="F81" s="42">
        <f>SUM(C81-D81-E81)</f>
        <v>2680</v>
      </c>
      <c r="G81" s="42">
        <v>18707</v>
      </c>
      <c r="H81" s="42">
        <v>10364</v>
      </c>
      <c r="I81" s="42">
        <v>592</v>
      </c>
      <c r="J81" s="42">
        <f>SUM(G81-H81-I81)</f>
        <v>7751</v>
      </c>
      <c r="K81" s="42">
        <v>229</v>
      </c>
      <c r="L81" s="42">
        <v>0</v>
      </c>
      <c r="M81" s="42">
        <v>718</v>
      </c>
      <c r="N81" s="42">
        <v>6</v>
      </c>
      <c r="O81" s="43">
        <v>6</v>
      </c>
    </row>
    <row r="82" spans="1:15" ht="12.75" customHeight="1">
      <c r="A82" s="40" t="s">
        <v>150</v>
      </c>
      <c r="B82" s="41" t="s">
        <v>151</v>
      </c>
      <c r="C82" s="42">
        <v>2343</v>
      </c>
      <c r="D82" s="42">
        <v>1735</v>
      </c>
      <c r="E82" s="42">
        <v>0</v>
      </c>
      <c r="F82" s="42">
        <f>SUM(C82-D82-E82)</f>
        <v>608</v>
      </c>
      <c r="G82" s="42">
        <v>8704</v>
      </c>
      <c r="H82" s="42">
        <v>5704</v>
      </c>
      <c r="I82" s="42">
        <v>0</v>
      </c>
      <c r="J82" s="42">
        <f>SUM(G82-H82-I82)</f>
        <v>3000</v>
      </c>
      <c r="K82" s="42">
        <v>41</v>
      </c>
      <c r="L82" s="42">
        <v>0</v>
      </c>
      <c r="M82" s="42">
        <v>217</v>
      </c>
      <c r="N82" s="42">
        <v>29</v>
      </c>
      <c r="O82" s="43">
        <v>29</v>
      </c>
    </row>
    <row r="83" spans="1:15" ht="12.75" customHeight="1">
      <c r="A83" s="40" t="s">
        <v>152</v>
      </c>
      <c r="B83" s="41" t="s">
        <v>153</v>
      </c>
      <c r="C83" s="42">
        <v>858</v>
      </c>
      <c r="D83" s="42">
        <v>681</v>
      </c>
      <c r="E83" s="42">
        <v>130</v>
      </c>
      <c r="F83" s="42">
        <f>SUM(C83-D83-E83)</f>
        <v>47</v>
      </c>
      <c r="G83" s="42">
        <v>5686</v>
      </c>
      <c r="H83" s="42">
        <v>2396</v>
      </c>
      <c r="I83" s="42">
        <v>399</v>
      </c>
      <c r="J83" s="42">
        <f>SUM(G83-H83-I83)</f>
        <v>2891</v>
      </c>
      <c r="K83" s="42">
        <v>70</v>
      </c>
      <c r="L83" s="42">
        <v>0</v>
      </c>
      <c r="M83" s="42">
        <v>294</v>
      </c>
      <c r="N83" s="42">
        <v>0</v>
      </c>
      <c r="O83" s="43">
        <v>0</v>
      </c>
    </row>
    <row r="84" spans="1:15" ht="12.75" customHeight="1">
      <c r="A84" s="40" t="s">
        <v>154</v>
      </c>
      <c r="B84" s="41" t="s">
        <v>155</v>
      </c>
      <c r="C84" s="42">
        <v>2963</v>
      </c>
      <c r="D84" s="42">
        <v>2271</v>
      </c>
      <c r="E84" s="42">
        <v>0</v>
      </c>
      <c r="F84" s="42">
        <f>SUM(C84-D84-E84)</f>
        <v>692</v>
      </c>
      <c r="G84" s="42">
        <v>10471</v>
      </c>
      <c r="H84" s="42">
        <v>6882</v>
      </c>
      <c r="I84" s="42">
        <v>0</v>
      </c>
      <c r="J84" s="42">
        <f>SUM(G84-H84-I84)</f>
        <v>3589</v>
      </c>
      <c r="K84" s="42">
        <v>103</v>
      </c>
      <c r="L84" s="42">
        <v>0</v>
      </c>
      <c r="M84" s="42">
        <v>372</v>
      </c>
      <c r="N84" s="42">
        <v>6</v>
      </c>
      <c r="O84" s="43">
        <v>6</v>
      </c>
    </row>
    <row r="85" spans="1:15" ht="12.75" customHeight="1">
      <c r="A85" s="40" t="s">
        <v>156</v>
      </c>
      <c r="B85" s="41" t="s">
        <v>157</v>
      </c>
      <c r="C85" s="42">
        <v>3345</v>
      </c>
      <c r="D85" s="42">
        <v>2371</v>
      </c>
      <c r="E85" s="42">
        <v>117</v>
      </c>
      <c r="F85" s="42">
        <f>SUM(C85-D85-E85)</f>
        <v>857</v>
      </c>
      <c r="G85" s="42">
        <v>11002</v>
      </c>
      <c r="H85" s="42">
        <v>5957</v>
      </c>
      <c r="I85" s="42">
        <v>317</v>
      </c>
      <c r="J85" s="42">
        <f>SUM(G85-H85-I85)</f>
        <v>4728</v>
      </c>
      <c r="K85" s="42">
        <v>192</v>
      </c>
      <c r="L85" s="42">
        <v>0</v>
      </c>
      <c r="M85" s="42">
        <v>497</v>
      </c>
      <c r="N85" s="42">
        <v>51</v>
      </c>
      <c r="O85" s="43">
        <v>21</v>
      </c>
    </row>
    <row r="86" spans="1:15" ht="12.75" customHeight="1">
      <c r="A86" s="44"/>
      <c r="B86" s="45" t="s">
        <v>158</v>
      </c>
      <c r="C86" s="46">
        <f aca="true" t="shared" si="19" ref="C86:O86">SUM(C81:C85)</f>
        <v>15583</v>
      </c>
      <c r="D86" s="46">
        <f t="shared" si="19"/>
        <v>10289</v>
      </c>
      <c r="E86" s="46">
        <f t="shared" si="19"/>
        <v>410</v>
      </c>
      <c r="F86" s="46">
        <f t="shared" si="19"/>
        <v>4884</v>
      </c>
      <c r="G86" s="46">
        <f t="shared" si="19"/>
        <v>54570</v>
      </c>
      <c r="H86" s="46">
        <f t="shared" si="19"/>
        <v>31303</v>
      </c>
      <c r="I86" s="46">
        <f t="shared" si="19"/>
        <v>1308</v>
      </c>
      <c r="J86" s="46">
        <f t="shared" si="19"/>
        <v>21959</v>
      </c>
      <c r="K86" s="46">
        <f t="shared" si="19"/>
        <v>635</v>
      </c>
      <c r="L86" s="46">
        <f t="shared" si="19"/>
        <v>0</v>
      </c>
      <c r="M86" s="46">
        <f t="shared" si="19"/>
        <v>2098</v>
      </c>
      <c r="N86" s="46">
        <f t="shared" si="19"/>
        <v>92</v>
      </c>
      <c r="O86" s="47">
        <f t="shared" si="19"/>
        <v>62</v>
      </c>
    </row>
    <row r="87" spans="1:15" ht="12.75" customHeight="1">
      <c r="A87" s="40" t="s">
        <v>159</v>
      </c>
      <c r="B87" s="41" t="s">
        <v>160</v>
      </c>
      <c r="C87" s="42">
        <v>8141</v>
      </c>
      <c r="D87" s="42">
        <v>5247</v>
      </c>
      <c r="E87" s="42">
        <v>0</v>
      </c>
      <c r="F87" s="42">
        <f>SUM(C87-D87-E87)</f>
        <v>2894</v>
      </c>
      <c r="G87" s="42">
        <v>30352</v>
      </c>
      <c r="H87" s="42">
        <v>14932</v>
      </c>
      <c r="I87" s="42">
        <v>0</v>
      </c>
      <c r="J87" s="42">
        <f>SUM(G87-H87-I87)</f>
        <v>15420</v>
      </c>
      <c r="K87" s="42">
        <v>196</v>
      </c>
      <c r="L87" s="42">
        <v>0</v>
      </c>
      <c r="M87" s="42">
        <v>522</v>
      </c>
      <c r="N87" s="42">
        <v>114</v>
      </c>
      <c r="O87" s="43">
        <v>114</v>
      </c>
    </row>
    <row r="88" spans="1:15" ht="12.75" customHeight="1">
      <c r="A88" s="40" t="s">
        <v>161</v>
      </c>
      <c r="B88" s="41" t="s">
        <v>162</v>
      </c>
      <c r="C88" s="42">
        <v>3058</v>
      </c>
      <c r="D88" s="42">
        <v>2051</v>
      </c>
      <c r="E88" s="42">
        <v>209</v>
      </c>
      <c r="F88" s="42">
        <f>SUM(C88-D88-E88)</f>
        <v>798</v>
      </c>
      <c r="G88" s="42">
        <v>9096</v>
      </c>
      <c r="H88" s="42">
        <v>5280</v>
      </c>
      <c r="I88" s="42">
        <v>604</v>
      </c>
      <c r="J88" s="42">
        <f>SUM(G88-H88-I88)</f>
        <v>3212</v>
      </c>
      <c r="K88" s="42">
        <v>67</v>
      </c>
      <c r="L88" s="42">
        <v>0</v>
      </c>
      <c r="M88" s="42">
        <v>224</v>
      </c>
      <c r="N88" s="42">
        <v>0</v>
      </c>
      <c r="O88" s="43">
        <v>0</v>
      </c>
    </row>
    <row r="89" spans="1:15" ht="12.75" customHeight="1">
      <c r="A89" s="44"/>
      <c r="B89" s="45" t="s">
        <v>163</v>
      </c>
      <c r="C89" s="46">
        <f aca="true" t="shared" si="20" ref="C89:O89">SUM(C87:C88)</f>
        <v>11199</v>
      </c>
      <c r="D89" s="46">
        <f t="shared" si="20"/>
        <v>7298</v>
      </c>
      <c r="E89" s="46">
        <f t="shared" si="20"/>
        <v>209</v>
      </c>
      <c r="F89" s="46">
        <f t="shared" si="20"/>
        <v>3692</v>
      </c>
      <c r="G89" s="46">
        <f t="shared" si="20"/>
        <v>39448</v>
      </c>
      <c r="H89" s="46">
        <f t="shared" si="20"/>
        <v>20212</v>
      </c>
      <c r="I89" s="46">
        <f t="shared" si="20"/>
        <v>604</v>
      </c>
      <c r="J89" s="46">
        <f t="shared" si="20"/>
        <v>18632</v>
      </c>
      <c r="K89" s="46">
        <f t="shared" si="20"/>
        <v>263</v>
      </c>
      <c r="L89" s="46">
        <f t="shared" si="20"/>
        <v>0</v>
      </c>
      <c r="M89" s="46">
        <f t="shared" si="20"/>
        <v>746</v>
      </c>
      <c r="N89" s="46">
        <f t="shared" si="20"/>
        <v>114</v>
      </c>
      <c r="O89" s="47">
        <f t="shared" si="20"/>
        <v>114</v>
      </c>
    </row>
    <row r="90" spans="1:15" ht="12.75" customHeight="1">
      <c r="A90" s="40" t="s">
        <v>164</v>
      </c>
      <c r="B90" s="41" t="s">
        <v>165</v>
      </c>
      <c r="C90" s="42">
        <v>5518</v>
      </c>
      <c r="D90" s="42">
        <v>3120</v>
      </c>
      <c r="E90" s="42">
        <v>366</v>
      </c>
      <c r="F90" s="42">
        <f>SUM(C90-D90-E90)</f>
        <v>2032</v>
      </c>
      <c r="G90" s="42">
        <v>23104</v>
      </c>
      <c r="H90" s="42">
        <v>9803</v>
      </c>
      <c r="I90" s="42">
        <v>1245</v>
      </c>
      <c r="J90" s="42">
        <f>SUM(G90-H90-I90)</f>
        <v>12056</v>
      </c>
      <c r="K90" s="42">
        <v>181</v>
      </c>
      <c r="L90" s="42">
        <v>0</v>
      </c>
      <c r="M90" s="42">
        <v>231</v>
      </c>
      <c r="N90" s="42">
        <v>41</v>
      </c>
      <c r="O90" s="43">
        <v>41</v>
      </c>
    </row>
    <row r="91" spans="1:15" ht="12.75" customHeight="1">
      <c r="A91" s="40" t="s">
        <v>166</v>
      </c>
      <c r="B91" s="41" t="s">
        <v>167</v>
      </c>
      <c r="C91" s="42">
        <v>5431</v>
      </c>
      <c r="D91" s="42">
        <v>4452</v>
      </c>
      <c r="E91" s="42">
        <v>0</v>
      </c>
      <c r="F91" s="42">
        <f>SUM(C91-D91-E91)</f>
        <v>979</v>
      </c>
      <c r="G91" s="42">
        <v>21805</v>
      </c>
      <c r="H91" s="42">
        <v>10852</v>
      </c>
      <c r="I91" s="42">
        <v>0</v>
      </c>
      <c r="J91" s="42">
        <f>SUM(G91-H91-I91)</f>
        <v>10953</v>
      </c>
      <c r="K91" s="42">
        <v>40</v>
      </c>
      <c r="L91" s="42">
        <v>0</v>
      </c>
      <c r="M91" s="42">
        <v>1001</v>
      </c>
      <c r="N91" s="42">
        <v>68</v>
      </c>
      <c r="O91" s="43">
        <v>68</v>
      </c>
    </row>
    <row r="92" spans="1:15" ht="12.75" customHeight="1">
      <c r="A92" s="40" t="s">
        <v>168</v>
      </c>
      <c r="B92" s="41" t="s">
        <v>169</v>
      </c>
      <c r="C92" s="42">
        <v>2012</v>
      </c>
      <c r="D92" s="42">
        <v>1603</v>
      </c>
      <c r="E92" s="42">
        <v>143</v>
      </c>
      <c r="F92" s="42">
        <f>SUM(C92-D92-E92)</f>
        <v>266</v>
      </c>
      <c r="G92" s="42">
        <v>4951</v>
      </c>
      <c r="H92" s="42">
        <v>2822</v>
      </c>
      <c r="I92" s="42">
        <v>609</v>
      </c>
      <c r="J92" s="42">
        <f>SUM(G92-H92-I92)</f>
        <v>1520</v>
      </c>
      <c r="K92" s="42">
        <v>19</v>
      </c>
      <c r="L92" s="42">
        <v>0</v>
      </c>
      <c r="M92" s="42">
        <v>276</v>
      </c>
      <c r="N92" s="42">
        <v>9</v>
      </c>
      <c r="O92" s="43">
        <v>9</v>
      </c>
    </row>
    <row r="93" spans="1:15" ht="12.75" customHeight="1">
      <c r="A93" s="40" t="s">
        <v>170</v>
      </c>
      <c r="B93" s="41" t="s">
        <v>171</v>
      </c>
      <c r="C93" s="42">
        <v>50358</v>
      </c>
      <c r="D93" s="42">
        <v>36507</v>
      </c>
      <c r="E93" s="42">
        <v>1633</v>
      </c>
      <c r="F93" s="42">
        <f>SUM(C93-D93-E93)</f>
        <v>12218</v>
      </c>
      <c r="G93" s="42">
        <v>108176</v>
      </c>
      <c r="H93" s="42">
        <v>53681</v>
      </c>
      <c r="I93" s="42">
        <v>3310</v>
      </c>
      <c r="J93" s="42">
        <f>SUM(G93-H93-I93)</f>
        <v>51185</v>
      </c>
      <c r="K93" s="42">
        <v>4900</v>
      </c>
      <c r="L93" s="42">
        <v>0</v>
      </c>
      <c r="M93" s="42">
        <v>820</v>
      </c>
      <c r="N93" s="42">
        <v>986</v>
      </c>
      <c r="O93" s="43">
        <v>544</v>
      </c>
    </row>
    <row r="94" spans="1:15" ht="12.75" customHeight="1">
      <c r="A94" s="40" t="s">
        <v>172</v>
      </c>
      <c r="B94" s="41" t="s">
        <v>173</v>
      </c>
      <c r="C94" s="42">
        <v>3959</v>
      </c>
      <c r="D94" s="42">
        <v>2171</v>
      </c>
      <c r="E94" s="42">
        <v>121</v>
      </c>
      <c r="F94" s="42">
        <f>SUM(C94-D94-E94)</f>
        <v>1667</v>
      </c>
      <c r="G94" s="42">
        <v>11371</v>
      </c>
      <c r="H94" s="42">
        <v>5498</v>
      </c>
      <c r="I94" s="42">
        <v>852</v>
      </c>
      <c r="J94" s="42">
        <f>SUM(G94-H94-I94)</f>
        <v>5021</v>
      </c>
      <c r="K94" s="42">
        <v>153</v>
      </c>
      <c r="L94" s="42">
        <v>0</v>
      </c>
      <c r="M94" s="42">
        <v>850</v>
      </c>
      <c r="N94" s="42">
        <v>57</v>
      </c>
      <c r="O94" s="43">
        <v>57</v>
      </c>
    </row>
    <row r="95" spans="1:15" ht="12.75" customHeight="1">
      <c r="A95" s="44"/>
      <c r="B95" s="45" t="s">
        <v>174</v>
      </c>
      <c r="C95" s="46">
        <f aca="true" t="shared" si="21" ref="C95:O95">SUM(C90:C94)</f>
        <v>67278</v>
      </c>
      <c r="D95" s="46">
        <f t="shared" si="21"/>
        <v>47853</v>
      </c>
      <c r="E95" s="46">
        <f t="shared" si="21"/>
        <v>2263</v>
      </c>
      <c r="F95" s="46">
        <f t="shared" si="21"/>
        <v>17162</v>
      </c>
      <c r="G95" s="46">
        <f t="shared" si="21"/>
        <v>169407</v>
      </c>
      <c r="H95" s="46">
        <f t="shared" si="21"/>
        <v>82656</v>
      </c>
      <c r="I95" s="46">
        <f t="shared" si="21"/>
        <v>6016</v>
      </c>
      <c r="J95" s="46">
        <f t="shared" si="21"/>
        <v>80735</v>
      </c>
      <c r="K95" s="46">
        <f t="shared" si="21"/>
        <v>5293</v>
      </c>
      <c r="L95" s="46">
        <f t="shared" si="21"/>
        <v>0</v>
      </c>
      <c r="M95" s="46">
        <f t="shared" si="21"/>
        <v>3178</v>
      </c>
      <c r="N95" s="46">
        <f t="shared" si="21"/>
        <v>1161</v>
      </c>
      <c r="O95" s="47">
        <f t="shared" si="21"/>
        <v>719</v>
      </c>
    </row>
    <row r="96" spans="1:15" ht="12.75" customHeight="1">
      <c r="A96" s="40" t="s">
        <v>175</v>
      </c>
      <c r="B96" s="41" t="s">
        <v>176</v>
      </c>
      <c r="C96" s="42">
        <v>1834</v>
      </c>
      <c r="D96" s="42">
        <v>1295</v>
      </c>
      <c r="E96" s="42">
        <v>33</v>
      </c>
      <c r="F96" s="42">
        <f>SUM(C96-D96-E96)</f>
        <v>506</v>
      </c>
      <c r="G96" s="42">
        <v>8378</v>
      </c>
      <c r="H96" s="42">
        <v>3413</v>
      </c>
      <c r="I96" s="42">
        <v>115</v>
      </c>
      <c r="J96" s="42">
        <f>SUM(G96-H96-I96)</f>
        <v>4850</v>
      </c>
      <c r="K96" s="42">
        <v>0</v>
      </c>
      <c r="L96" s="42">
        <v>0</v>
      </c>
      <c r="M96" s="42">
        <v>559</v>
      </c>
      <c r="N96" s="42">
        <v>25</v>
      </c>
      <c r="O96" s="43">
        <v>25</v>
      </c>
    </row>
    <row r="97" spans="1:15" ht="12.75" customHeight="1">
      <c r="A97" s="40" t="s">
        <v>177</v>
      </c>
      <c r="B97" s="41" t="s">
        <v>178</v>
      </c>
      <c r="C97" s="42">
        <v>854</v>
      </c>
      <c r="D97" s="42">
        <v>819</v>
      </c>
      <c r="E97" s="42">
        <v>0</v>
      </c>
      <c r="F97" s="42">
        <f>SUM(C97-D97-E97)</f>
        <v>35</v>
      </c>
      <c r="G97" s="42">
        <v>2791</v>
      </c>
      <c r="H97" s="42">
        <v>1729</v>
      </c>
      <c r="I97" s="42">
        <v>0</v>
      </c>
      <c r="J97" s="42">
        <f>SUM(G97-H97-I97)</f>
        <v>1062</v>
      </c>
      <c r="K97" s="42">
        <v>0</v>
      </c>
      <c r="L97" s="42">
        <v>0</v>
      </c>
      <c r="M97" s="42">
        <v>45</v>
      </c>
      <c r="N97" s="42">
        <v>237</v>
      </c>
      <c r="O97" s="43">
        <v>237</v>
      </c>
    </row>
    <row r="98" spans="1:15" ht="12.75" customHeight="1">
      <c r="A98" s="44"/>
      <c r="B98" s="45" t="s">
        <v>179</v>
      </c>
      <c r="C98" s="46">
        <f aca="true" t="shared" si="22" ref="C98:O98">SUM(C96:C97)</f>
        <v>2688</v>
      </c>
      <c r="D98" s="46">
        <f t="shared" si="22"/>
        <v>2114</v>
      </c>
      <c r="E98" s="46">
        <f t="shared" si="22"/>
        <v>33</v>
      </c>
      <c r="F98" s="46">
        <f t="shared" si="22"/>
        <v>541</v>
      </c>
      <c r="G98" s="46">
        <f t="shared" si="22"/>
        <v>11169</v>
      </c>
      <c r="H98" s="46">
        <f t="shared" si="22"/>
        <v>5142</v>
      </c>
      <c r="I98" s="46">
        <f t="shared" si="22"/>
        <v>115</v>
      </c>
      <c r="J98" s="46">
        <f t="shared" si="22"/>
        <v>5912</v>
      </c>
      <c r="K98" s="46">
        <f t="shared" si="22"/>
        <v>0</v>
      </c>
      <c r="L98" s="46">
        <f t="shared" si="22"/>
        <v>0</v>
      </c>
      <c r="M98" s="46">
        <f t="shared" si="22"/>
        <v>604</v>
      </c>
      <c r="N98" s="46">
        <f t="shared" si="22"/>
        <v>262</v>
      </c>
      <c r="O98" s="47">
        <f t="shared" si="22"/>
        <v>262</v>
      </c>
    </row>
    <row r="99" spans="1:15" ht="12.75" customHeight="1">
      <c r="A99" s="40" t="s">
        <v>180</v>
      </c>
      <c r="B99" s="41" t="s">
        <v>181</v>
      </c>
      <c r="C99" s="42">
        <v>4699</v>
      </c>
      <c r="D99" s="42">
        <v>2347</v>
      </c>
      <c r="E99" s="42">
        <v>124</v>
      </c>
      <c r="F99" s="42">
        <f>SUM(C99-D99-E99)</f>
        <v>2228</v>
      </c>
      <c r="G99" s="42">
        <v>17205</v>
      </c>
      <c r="H99" s="42">
        <v>6920</v>
      </c>
      <c r="I99" s="42">
        <v>455</v>
      </c>
      <c r="J99" s="42">
        <f>SUM(G99-H99-I99)</f>
        <v>9830</v>
      </c>
      <c r="K99" s="42">
        <v>39</v>
      </c>
      <c r="L99" s="42">
        <v>0</v>
      </c>
      <c r="M99" s="42">
        <v>187</v>
      </c>
      <c r="N99" s="42">
        <v>9</v>
      </c>
      <c r="O99" s="43">
        <v>9</v>
      </c>
    </row>
    <row r="100" spans="1:15" ht="12.75" customHeight="1">
      <c r="A100" s="40" t="s">
        <v>182</v>
      </c>
      <c r="B100" s="41" t="s">
        <v>183</v>
      </c>
      <c r="C100" s="42">
        <v>2457</v>
      </c>
      <c r="D100" s="42">
        <v>1698</v>
      </c>
      <c r="E100" s="42">
        <v>77</v>
      </c>
      <c r="F100" s="42">
        <f>SUM(C100-D100-E100)</f>
        <v>682</v>
      </c>
      <c r="G100" s="42">
        <v>10269</v>
      </c>
      <c r="H100" s="42">
        <v>4534</v>
      </c>
      <c r="I100" s="42">
        <v>172</v>
      </c>
      <c r="J100" s="42">
        <f>SUM(G100-H100-I100)</f>
        <v>5563</v>
      </c>
      <c r="K100" s="42">
        <v>289</v>
      </c>
      <c r="L100" s="42">
        <v>0</v>
      </c>
      <c r="M100" s="42">
        <v>56</v>
      </c>
      <c r="N100" s="42">
        <v>56</v>
      </c>
      <c r="O100" s="43">
        <v>56</v>
      </c>
    </row>
    <row r="101" spans="1:15" ht="12.75" customHeight="1">
      <c r="A101" s="40" t="s">
        <v>184</v>
      </c>
      <c r="B101" s="41" t="s">
        <v>185</v>
      </c>
      <c r="C101" s="42">
        <v>3078</v>
      </c>
      <c r="D101" s="42">
        <v>1882</v>
      </c>
      <c r="E101" s="42">
        <v>0</v>
      </c>
      <c r="F101" s="42">
        <f>SUM(C101-D101-E101)</f>
        <v>1196</v>
      </c>
      <c r="G101" s="42">
        <v>9649</v>
      </c>
      <c r="H101" s="42">
        <v>4634</v>
      </c>
      <c r="I101" s="42">
        <v>0</v>
      </c>
      <c r="J101" s="42">
        <f>SUM(G101-H101-I101)</f>
        <v>5015</v>
      </c>
      <c r="K101" s="42">
        <v>3</v>
      </c>
      <c r="L101" s="42">
        <v>0</v>
      </c>
      <c r="M101" s="42">
        <v>17</v>
      </c>
      <c r="N101" s="42">
        <v>0</v>
      </c>
      <c r="O101" s="43">
        <v>0</v>
      </c>
    </row>
    <row r="102" spans="1:15" ht="12.75" customHeight="1">
      <c r="A102" s="40" t="s">
        <v>186</v>
      </c>
      <c r="B102" s="41" t="s">
        <v>187</v>
      </c>
      <c r="C102" s="42">
        <v>2994</v>
      </c>
      <c r="D102" s="42">
        <v>1998</v>
      </c>
      <c r="E102" s="42">
        <v>191</v>
      </c>
      <c r="F102" s="42">
        <f>SUM(C102-D102-E102)</f>
        <v>805</v>
      </c>
      <c r="G102" s="42">
        <v>11087</v>
      </c>
      <c r="H102" s="42">
        <v>5494</v>
      </c>
      <c r="I102" s="42">
        <v>503</v>
      </c>
      <c r="J102" s="42">
        <f>SUM(G102-H102-I102)</f>
        <v>5090</v>
      </c>
      <c r="K102" s="42">
        <v>105</v>
      </c>
      <c r="L102" s="42">
        <v>0</v>
      </c>
      <c r="M102" s="42">
        <v>166</v>
      </c>
      <c r="N102" s="42">
        <v>0</v>
      </c>
      <c r="O102" s="43">
        <v>0</v>
      </c>
    </row>
    <row r="103" spans="1:15" ht="12.75" customHeight="1">
      <c r="A103" s="44"/>
      <c r="B103" s="45" t="s">
        <v>188</v>
      </c>
      <c r="C103" s="46">
        <f aca="true" t="shared" si="23" ref="C103:O103">SUM(C99:C102)</f>
        <v>13228</v>
      </c>
      <c r="D103" s="46">
        <f t="shared" si="23"/>
        <v>7925</v>
      </c>
      <c r="E103" s="46">
        <f t="shared" si="23"/>
        <v>392</v>
      </c>
      <c r="F103" s="46">
        <f t="shared" si="23"/>
        <v>4911</v>
      </c>
      <c r="G103" s="46">
        <f t="shared" si="23"/>
        <v>48210</v>
      </c>
      <c r="H103" s="46">
        <f t="shared" si="23"/>
        <v>21582</v>
      </c>
      <c r="I103" s="46">
        <f t="shared" si="23"/>
        <v>1130</v>
      </c>
      <c r="J103" s="46">
        <f t="shared" si="23"/>
        <v>25498</v>
      </c>
      <c r="K103" s="46">
        <f t="shared" si="23"/>
        <v>436</v>
      </c>
      <c r="L103" s="46">
        <f t="shared" si="23"/>
        <v>0</v>
      </c>
      <c r="M103" s="46">
        <f t="shared" si="23"/>
        <v>426</v>
      </c>
      <c r="N103" s="46">
        <f t="shared" si="23"/>
        <v>65</v>
      </c>
      <c r="O103" s="47">
        <f t="shared" si="23"/>
        <v>65</v>
      </c>
    </row>
    <row r="104" spans="1:15" ht="12.75" customHeight="1">
      <c r="A104" s="40" t="s">
        <v>189</v>
      </c>
      <c r="B104" s="41" t="s">
        <v>190</v>
      </c>
      <c r="C104" s="42">
        <v>1962</v>
      </c>
      <c r="D104" s="42">
        <v>1396</v>
      </c>
      <c r="E104" s="42">
        <v>75</v>
      </c>
      <c r="F104" s="42">
        <f>SUM(C104-D104-E104)</f>
        <v>491</v>
      </c>
      <c r="G104" s="42">
        <v>14439</v>
      </c>
      <c r="H104" s="42">
        <v>6188</v>
      </c>
      <c r="I104" s="42">
        <v>273</v>
      </c>
      <c r="J104" s="42">
        <f>SUM(G104-H104-I104)</f>
        <v>7978</v>
      </c>
      <c r="K104" s="42">
        <v>43</v>
      </c>
      <c r="L104" s="42">
        <v>0</v>
      </c>
      <c r="M104" s="42">
        <v>77</v>
      </c>
      <c r="N104" s="42">
        <v>153</v>
      </c>
      <c r="O104" s="43">
        <v>153</v>
      </c>
    </row>
    <row r="105" spans="1:15" ht="12.75" customHeight="1">
      <c r="A105" s="40" t="s">
        <v>191</v>
      </c>
      <c r="B105" s="41" t="s">
        <v>192</v>
      </c>
      <c r="C105" s="42">
        <v>1856</v>
      </c>
      <c r="D105" s="42">
        <v>1269</v>
      </c>
      <c r="E105" s="42">
        <v>0</v>
      </c>
      <c r="F105" s="42">
        <f>SUM(C105-D105-E105)</f>
        <v>587</v>
      </c>
      <c r="G105" s="42">
        <v>10260</v>
      </c>
      <c r="H105" s="42">
        <v>4569</v>
      </c>
      <c r="I105" s="42">
        <v>0</v>
      </c>
      <c r="J105" s="42">
        <f>SUM(G105-H105-I105)</f>
        <v>5691</v>
      </c>
      <c r="K105" s="42">
        <v>0</v>
      </c>
      <c r="L105" s="42">
        <v>0</v>
      </c>
      <c r="M105" s="42">
        <v>370</v>
      </c>
      <c r="N105" s="42">
        <v>0</v>
      </c>
      <c r="O105" s="43">
        <v>0</v>
      </c>
    </row>
    <row r="106" spans="1:15" ht="12.75" customHeight="1">
      <c r="A106" s="40" t="s">
        <v>193</v>
      </c>
      <c r="B106" s="41" t="s">
        <v>194</v>
      </c>
      <c r="C106" s="42">
        <v>5239</v>
      </c>
      <c r="D106" s="42">
        <v>3225</v>
      </c>
      <c r="E106" s="42">
        <v>207</v>
      </c>
      <c r="F106" s="42">
        <f>SUM(C106-D106-E106)</f>
        <v>1807</v>
      </c>
      <c r="G106" s="42">
        <v>25760</v>
      </c>
      <c r="H106" s="42">
        <v>11762</v>
      </c>
      <c r="I106" s="42">
        <v>717</v>
      </c>
      <c r="J106" s="42">
        <f>SUM(G106-H106-I106)</f>
        <v>13281</v>
      </c>
      <c r="K106" s="42">
        <v>25</v>
      </c>
      <c r="L106" s="42">
        <v>0</v>
      </c>
      <c r="M106" s="42">
        <v>196</v>
      </c>
      <c r="N106" s="42">
        <v>120</v>
      </c>
      <c r="O106" s="43">
        <v>120</v>
      </c>
    </row>
    <row r="107" spans="1:15" ht="12.75" customHeight="1">
      <c r="A107" s="40" t="s">
        <v>195</v>
      </c>
      <c r="B107" s="41" t="s">
        <v>196</v>
      </c>
      <c r="C107" s="42">
        <v>19248</v>
      </c>
      <c r="D107" s="42">
        <v>10072</v>
      </c>
      <c r="E107" s="42">
        <v>292</v>
      </c>
      <c r="F107" s="42">
        <f>SUM(C107-D107-E107)</f>
        <v>8884</v>
      </c>
      <c r="G107" s="42">
        <v>71427</v>
      </c>
      <c r="H107" s="42">
        <v>24547</v>
      </c>
      <c r="I107" s="42">
        <v>551</v>
      </c>
      <c r="J107" s="42">
        <f>SUM(G107-H107-I107)</f>
        <v>46329</v>
      </c>
      <c r="K107" s="42">
        <v>815</v>
      </c>
      <c r="L107" s="42">
        <v>0</v>
      </c>
      <c r="M107" s="42">
        <v>474</v>
      </c>
      <c r="N107" s="42">
        <v>1045</v>
      </c>
      <c r="O107" s="43">
        <v>1045</v>
      </c>
    </row>
    <row r="108" spans="1:15" ht="12.75" customHeight="1">
      <c r="A108" s="40" t="s">
        <v>197</v>
      </c>
      <c r="B108" s="41" t="s">
        <v>198</v>
      </c>
      <c r="C108" s="42">
        <v>6674</v>
      </c>
      <c r="D108" s="42">
        <v>3753</v>
      </c>
      <c r="E108" s="42">
        <v>171</v>
      </c>
      <c r="F108" s="42">
        <f>SUM(C108-D108-E108)</f>
        <v>2750</v>
      </c>
      <c r="G108" s="42">
        <v>33100</v>
      </c>
      <c r="H108" s="42">
        <v>13056</v>
      </c>
      <c r="I108" s="42">
        <v>698</v>
      </c>
      <c r="J108" s="42">
        <f>SUM(G108-H108-I108)</f>
        <v>19346</v>
      </c>
      <c r="K108" s="42">
        <v>232</v>
      </c>
      <c r="L108" s="42">
        <v>0</v>
      </c>
      <c r="M108" s="42">
        <v>809</v>
      </c>
      <c r="N108" s="42">
        <v>389</v>
      </c>
      <c r="O108" s="43">
        <v>389</v>
      </c>
    </row>
    <row r="109" spans="1:15" ht="12.75" customHeight="1">
      <c r="A109" s="44"/>
      <c r="B109" s="45" t="s">
        <v>199</v>
      </c>
      <c r="C109" s="46">
        <f aca="true" t="shared" si="24" ref="C109:O109">SUM(C104:C108)</f>
        <v>34979</v>
      </c>
      <c r="D109" s="46">
        <f t="shared" si="24"/>
        <v>19715</v>
      </c>
      <c r="E109" s="46">
        <f t="shared" si="24"/>
        <v>745</v>
      </c>
      <c r="F109" s="46">
        <f t="shared" si="24"/>
        <v>14519</v>
      </c>
      <c r="G109" s="46">
        <f t="shared" si="24"/>
        <v>154986</v>
      </c>
      <c r="H109" s="46">
        <f t="shared" si="24"/>
        <v>60122</v>
      </c>
      <c r="I109" s="46">
        <f t="shared" si="24"/>
        <v>2239</v>
      </c>
      <c r="J109" s="46">
        <f t="shared" si="24"/>
        <v>92625</v>
      </c>
      <c r="K109" s="46">
        <f t="shared" si="24"/>
        <v>1115</v>
      </c>
      <c r="L109" s="46">
        <f t="shared" si="24"/>
        <v>0</v>
      </c>
      <c r="M109" s="46">
        <f t="shared" si="24"/>
        <v>1926</v>
      </c>
      <c r="N109" s="46">
        <f t="shared" si="24"/>
        <v>1707</v>
      </c>
      <c r="O109" s="47">
        <f t="shared" si="24"/>
        <v>1707</v>
      </c>
    </row>
    <row r="110" spans="1:15" ht="12.75" customHeight="1">
      <c r="A110" s="40" t="s">
        <v>200</v>
      </c>
      <c r="B110" s="41" t="s">
        <v>201</v>
      </c>
      <c r="C110" s="42">
        <v>10523</v>
      </c>
      <c r="D110" s="42">
        <v>6354</v>
      </c>
      <c r="E110" s="42">
        <v>88</v>
      </c>
      <c r="F110" s="42">
        <f aca="true" t="shared" si="25" ref="F110:F115">SUM(C110-D110-E110)</f>
        <v>4081</v>
      </c>
      <c r="G110" s="42">
        <v>43489</v>
      </c>
      <c r="H110" s="42">
        <v>22210</v>
      </c>
      <c r="I110" s="42">
        <v>345</v>
      </c>
      <c r="J110" s="42">
        <f aca="true" t="shared" si="26" ref="J110:J115">SUM(G110-H110-I110)</f>
        <v>20934</v>
      </c>
      <c r="K110" s="42">
        <v>468</v>
      </c>
      <c r="L110" s="42">
        <v>0</v>
      </c>
      <c r="M110" s="42">
        <v>1123</v>
      </c>
      <c r="N110" s="42">
        <v>345</v>
      </c>
      <c r="O110" s="43">
        <v>345</v>
      </c>
    </row>
    <row r="111" spans="1:15" ht="12.75" customHeight="1">
      <c r="A111" s="40" t="s">
        <v>202</v>
      </c>
      <c r="B111" s="41" t="s">
        <v>203</v>
      </c>
      <c r="C111" s="42">
        <v>1768</v>
      </c>
      <c r="D111" s="42">
        <v>1280</v>
      </c>
      <c r="E111" s="42">
        <v>33</v>
      </c>
      <c r="F111" s="42">
        <f t="shared" si="25"/>
        <v>455</v>
      </c>
      <c r="G111" s="42">
        <v>8023</v>
      </c>
      <c r="H111" s="42">
        <v>4469</v>
      </c>
      <c r="I111" s="42">
        <v>232</v>
      </c>
      <c r="J111" s="42">
        <f t="shared" si="26"/>
        <v>3322</v>
      </c>
      <c r="K111" s="42">
        <v>0</v>
      </c>
      <c r="L111" s="42">
        <v>0</v>
      </c>
      <c r="M111" s="42">
        <v>157</v>
      </c>
      <c r="N111" s="42">
        <v>0</v>
      </c>
      <c r="O111" s="43">
        <v>0</v>
      </c>
    </row>
    <row r="112" spans="1:15" ht="12.75" customHeight="1">
      <c r="A112" s="40" t="s">
        <v>204</v>
      </c>
      <c r="B112" s="41" t="s">
        <v>205</v>
      </c>
      <c r="C112" s="42">
        <v>3284</v>
      </c>
      <c r="D112" s="42">
        <v>1984</v>
      </c>
      <c r="E112" s="42">
        <v>0</v>
      </c>
      <c r="F112" s="42">
        <f t="shared" si="25"/>
        <v>1300</v>
      </c>
      <c r="G112" s="42">
        <v>13215</v>
      </c>
      <c r="H112" s="42">
        <v>6974</v>
      </c>
      <c r="I112" s="42">
        <v>0</v>
      </c>
      <c r="J112" s="42">
        <f t="shared" si="26"/>
        <v>6241</v>
      </c>
      <c r="K112" s="42">
        <v>62</v>
      </c>
      <c r="L112" s="42">
        <v>0</v>
      </c>
      <c r="M112" s="42">
        <v>256</v>
      </c>
      <c r="N112" s="42">
        <v>82</v>
      </c>
      <c r="O112" s="43">
        <v>82</v>
      </c>
    </row>
    <row r="113" spans="1:15" ht="12.75" customHeight="1">
      <c r="A113" s="40" t="s">
        <v>206</v>
      </c>
      <c r="B113" s="41" t="s">
        <v>207</v>
      </c>
      <c r="C113" s="42">
        <v>3045</v>
      </c>
      <c r="D113" s="42">
        <v>1892</v>
      </c>
      <c r="E113" s="42">
        <v>63</v>
      </c>
      <c r="F113" s="42">
        <f t="shared" si="25"/>
        <v>1090</v>
      </c>
      <c r="G113" s="42">
        <v>14599</v>
      </c>
      <c r="H113" s="42">
        <v>6456</v>
      </c>
      <c r="I113" s="42">
        <v>171</v>
      </c>
      <c r="J113" s="42">
        <f t="shared" si="26"/>
        <v>7972</v>
      </c>
      <c r="K113" s="42">
        <v>83</v>
      </c>
      <c r="L113" s="42">
        <v>0</v>
      </c>
      <c r="M113" s="42">
        <v>631</v>
      </c>
      <c r="N113" s="42">
        <v>55</v>
      </c>
      <c r="O113" s="43">
        <v>55</v>
      </c>
    </row>
    <row r="114" spans="1:15" ht="12.75" customHeight="1">
      <c r="A114" s="40" t="s">
        <v>208</v>
      </c>
      <c r="B114" s="41" t="s">
        <v>209</v>
      </c>
      <c r="C114" s="42">
        <v>6338</v>
      </c>
      <c r="D114" s="42">
        <v>3933</v>
      </c>
      <c r="E114" s="42">
        <v>0</v>
      </c>
      <c r="F114" s="42">
        <f t="shared" si="25"/>
        <v>2405</v>
      </c>
      <c r="G114" s="42">
        <v>22505</v>
      </c>
      <c r="H114" s="42">
        <v>11449</v>
      </c>
      <c r="I114" s="42">
        <v>0</v>
      </c>
      <c r="J114" s="42">
        <f t="shared" si="26"/>
        <v>11056</v>
      </c>
      <c r="K114" s="42">
        <v>371</v>
      </c>
      <c r="L114" s="42">
        <v>0</v>
      </c>
      <c r="M114" s="42">
        <v>468</v>
      </c>
      <c r="N114" s="42">
        <v>152</v>
      </c>
      <c r="O114" s="43">
        <v>152</v>
      </c>
    </row>
    <row r="115" spans="1:15" ht="12.75" customHeight="1">
      <c r="A115" s="40" t="s">
        <v>210</v>
      </c>
      <c r="B115" s="41" t="s">
        <v>211</v>
      </c>
      <c r="C115" s="42">
        <v>3648</v>
      </c>
      <c r="D115" s="42">
        <v>2755</v>
      </c>
      <c r="E115" s="42">
        <v>0</v>
      </c>
      <c r="F115" s="42">
        <f t="shared" si="25"/>
        <v>893</v>
      </c>
      <c r="G115" s="42">
        <v>13590</v>
      </c>
      <c r="H115" s="42">
        <v>8525</v>
      </c>
      <c r="I115" s="42">
        <v>0</v>
      </c>
      <c r="J115" s="42">
        <f t="shared" si="26"/>
        <v>5065</v>
      </c>
      <c r="K115" s="42">
        <v>122</v>
      </c>
      <c r="L115" s="42">
        <v>0</v>
      </c>
      <c r="M115" s="42">
        <v>403</v>
      </c>
      <c r="N115" s="42">
        <v>192</v>
      </c>
      <c r="O115" s="43">
        <v>192</v>
      </c>
    </row>
    <row r="116" spans="1:15" ht="12.75" customHeight="1">
      <c r="A116" s="44"/>
      <c r="B116" s="45" t="s">
        <v>212</v>
      </c>
      <c r="C116" s="46">
        <f aca="true" t="shared" si="27" ref="C116:O116">SUM(C110:C115)</f>
        <v>28606</v>
      </c>
      <c r="D116" s="46">
        <f t="shared" si="27"/>
        <v>18198</v>
      </c>
      <c r="E116" s="46">
        <f t="shared" si="27"/>
        <v>184</v>
      </c>
      <c r="F116" s="46">
        <f t="shared" si="27"/>
        <v>10224</v>
      </c>
      <c r="G116" s="46">
        <f t="shared" si="27"/>
        <v>115421</v>
      </c>
      <c r="H116" s="46">
        <f t="shared" si="27"/>
        <v>60083</v>
      </c>
      <c r="I116" s="46">
        <f t="shared" si="27"/>
        <v>748</v>
      </c>
      <c r="J116" s="46">
        <f t="shared" si="27"/>
        <v>54590</v>
      </c>
      <c r="K116" s="46">
        <f t="shared" si="27"/>
        <v>1106</v>
      </c>
      <c r="L116" s="46">
        <f t="shared" si="27"/>
        <v>0</v>
      </c>
      <c r="M116" s="46">
        <f t="shared" si="27"/>
        <v>3038</v>
      </c>
      <c r="N116" s="46">
        <f t="shared" si="27"/>
        <v>826</v>
      </c>
      <c r="O116" s="47">
        <f t="shared" si="27"/>
        <v>826</v>
      </c>
    </row>
    <row r="117" spans="1:15" ht="12.75" customHeight="1">
      <c r="A117" s="40" t="s">
        <v>213</v>
      </c>
      <c r="B117" s="41" t="s">
        <v>214</v>
      </c>
      <c r="C117" s="42">
        <v>1042</v>
      </c>
      <c r="D117" s="42">
        <v>804</v>
      </c>
      <c r="E117" s="42">
        <v>0</v>
      </c>
      <c r="F117" s="42">
        <f>SUM(C117-D117-E117)</f>
        <v>238</v>
      </c>
      <c r="G117" s="42">
        <v>5302</v>
      </c>
      <c r="H117" s="42">
        <v>3451</v>
      </c>
      <c r="I117" s="42">
        <v>0</v>
      </c>
      <c r="J117" s="42">
        <f>SUM(G117-H117-I117)</f>
        <v>1851</v>
      </c>
      <c r="K117" s="42">
        <v>0</v>
      </c>
      <c r="L117" s="42">
        <v>0</v>
      </c>
      <c r="M117" s="42">
        <v>264</v>
      </c>
      <c r="N117" s="42">
        <v>0</v>
      </c>
      <c r="O117" s="43">
        <v>0</v>
      </c>
    </row>
    <row r="118" spans="1:15" ht="12.75" customHeight="1">
      <c r="A118" s="40" t="s">
        <v>215</v>
      </c>
      <c r="B118" s="41" t="s">
        <v>216</v>
      </c>
      <c r="C118" s="42">
        <v>2391</v>
      </c>
      <c r="D118" s="42">
        <v>1674</v>
      </c>
      <c r="E118" s="42">
        <v>75</v>
      </c>
      <c r="F118" s="42">
        <f>SUM(C118-D118-E118)</f>
        <v>642</v>
      </c>
      <c r="G118" s="42">
        <v>13406</v>
      </c>
      <c r="H118" s="42">
        <v>5903</v>
      </c>
      <c r="I118" s="42">
        <v>108</v>
      </c>
      <c r="J118" s="42">
        <f>SUM(G118-H118-I118)</f>
        <v>7395</v>
      </c>
      <c r="K118" s="42">
        <v>0</v>
      </c>
      <c r="L118" s="42">
        <v>0</v>
      </c>
      <c r="M118" s="42">
        <v>214</v>
      </c>
      <c r="N118" s="42">
        <v>218</v>
      </c>
      <c r="O118" s="43">
        <v>218</v>
      </c>
    </row>
    <row r="119" spans="1:15" ht="12.75" customHeight="1">
      <c r="A119" s="44"/>
      <c r="B119" s="45" t="s">
        <v>217</v>
      </c>
      <c r="C119" s="46">
        <f aca="true" t="shared" si="28" ref="C119:O119">SUM(C117:C118)</f>
        <v>3433</v>
      </c>
      <c r="D119" s="46">
        <f t="shared" si="28"/>
        <v>2478</v>
      </c>
      <c r="E119" s="46">
        <f t="shared" si="28"/>
        <v>75</v>
      </c>
      <c r="F119" s="46">
        <f t="shared" si="28"/>
        <v>880</v>
      </c>
      <c r="G119" s="46">
        <f t="shared" si="28"/>
        <v>18708</v>
      </c>
      <c r="H119" s="46">
        <f t="shared" si="28"/>
        <v>9354</v>
      </c>
      <c r="I119" s="46">
        <f t="shared" si="28"/>
        <v>108</v>
      </c>
      <c r="J119" s="46">
        <f t="shared" si="28"/>
        <v>9246</v>
      </c>
      <c r="K119" s="46">
        <f t="shared" si="28"/>
        <v>0</v>
      </c>
      <c r="L119" s="46">
        <f t="shared" si="28"/>
        <v>0</v>
      </c>
      <c r="M119" s="46">
        <f t="shared" si="28"/>
        <v>478</v>
      </c>
      <c r="N119" s="46">
        <f t="shared" si="28"/>
        <v>218</v>
      </c>
      <c r="O119" s="47">
        <f t="shared" si="28"/>
        <v>218</v>
      </c>
    </row>
    <row r="120" spans="1:15" ht="12.75" customHeight="1">
      <c r="A120" s="40" t="s">
        <v>218</v>
      </c>
      <c r="B120" s="41" t="s">
        <v>219</v>
      </c>
      <c r="C120" s="42">
        <v>3464</v>
      </c>
      <c r="D120" s="42">
        <v>2729</v>
      </c>
      <c r="E120" s="42">
        <v>17</v>
      </c>
      <c r="F120" s="42">
        <f>SUM(C120-D120-E120)</f>
        <v>718</v>
      </c>
      <c r="G120" s="42">
        <v>13198</v>
      </c>
      <c r="H120" s="42">
        <v>8102</v>
      </c>
      <c r="I120" s="42">
        <v>216</v>
      </c>
      <c r="J120" s="42">
        <f>SUM(G120-H120-I120)</f>
        <v>4880</v>
      </c>
      <c r="K120" s="42">
        <v>220</v>
      </c>
      <c r="L120" s="42">
        <v>0</v>
      </c>
      <c r="M120" s="42">
        <v>155</v>
      </c>
      <c r="N120" s="42">
        <v>322</v>
      </c>
      <c r="O120" s="43">
        <v>322</v>
      </c>
    </row>
    <row r="121" spans="1:15" ht="12.75" customHeight="1">
      <c r="A121" s="40" t="s">
        <v>220</v>
      </c>
      <c r="B121" s="41" t="s">
        <v>221</v>
      </c>
      <c r="C121" s="42">
        <v>6774</v>
      </c>
      <c r="D121" s="42">
        <v>5155</v>
      </c>
      <c r="E121" s="42">
        <v>81</v>
      </c>
      <c r="F121" s="42">
        <f>SUM(C121-D121-E121)</f>
        <v>1538</v>
      </c>
      <c r="G121" s="42">
        <v>21686</v>
      </c>
      <c r="H121" s="42">
        <v>13436</v>
      </c>
      <c r="I121" s="42">
        <v>323</v>
      </c>
      <c r="J121" s="42">
        <f>SUM(G121-H121-I121)</f>
        <v>7927</v>
      </c>
      <c r="K121" s="42">
        <v>87</v>
      </c>
      <c r="L121" s="42">
        <v>0</v>
      </c>
      <c r="M121" s="42">
        <v>392</v>
      </c>
      <c r="N121" s="42">
        <v>32</v>
      </c>
      <c r="O121" s="43">
        <v>32</v>
      </c>
    </row>
    <row r="122" spans="1:15" ht="12.75" customHeight="1">
      <c r="A122" s="40" t="s">
        <v>222</v>
      </c>
      <c r="B122" s="41" t="s">
        <v>223</v>
      </c>
      <c r="C122" s="42">
        <v>2184</v>
      </c>
      <c r="D122" s="42">
        <v>1781</v>
      </c>
      <c r="E122" s="42">
        <v>0</v>
      </c>
      <c r="F122" s="42">
        <f>SUM(C122-D122-E122)</f>
        <v>403</v>
      </c>
      <c r="G122" s="42">
        <v>7823</v>
      </c>
      <c r="H122" s="42">
        <v>3694</v>
      </c>
      <c r="I122" s="42">
        <v>0</v>
      </c>
      <c r="J122" s="42">
        <f>SUM(G122-H122-I122)</f>
        <v>4129</v>
      </c>
      <c r="K122" s="42">
        <v>0</v>
      </c>
      <c r="L122" s="42">
        <v>0</v>
      </c>
      <c r="M122" s="42">
        <v>102</v>
      </c>
      <c r="N122" s="42">
        <v>28</v>
      </c>
      <c r="O122" s="43">
        <v>28</v>
      </c>
    </row>
    <row r="123" spans="1:15" ht="12.75" customHeight="1">
      <c r="A123" s="40" t="s">
        <v>224</v>
      </c>
      <c r="B123" s="41" t="s">
        <v>225</v>
      </c>
      <c r="C123" s="42">
        <v>4682</v>
      </c>
      <c r="D123" s="42">
        <v>3746</v>
      </c>
      <c r="E123" s="42">
        <v>19</v>
      </c>
      <c r="F123" s="42">
        <f>SUM(C123-D123-E123)</f>
        <v>917</v>
      </c>
      <c r="G123" s="42">
        <v>17503</v>
      </c>
      <c r="H123" s="42">
        <v>8624</v>
      </c>
      <c r="I123" s="42">
        <v>178</v>
      </c>
      <c r="J123" s="42">
        <f>SUM(G123-H123-I123)</f>
        <v>8701</v>
      </c>
      <c r="K123" s="42">
        <v>64</v>
      </c>
      <c r="L123" s="42">
        <v>0</v>
      </c>
      <c r="M123" s="42">
        <v>184</v>
      </c>
      <c r="N123" s="42">
        <v>169</v>
      </c>
      <c r="O123" s="43">
        <v>169</v>
      </c>
    </row>
    <row r="124" spans="1:15" ht="12.75" customHeight="1">
      <c r="A124" s="40" t="s">
        <v>226</v>
      </c>
      <c r="B124" s="41" t="s">
        <v>227</v>
      </c>
      <c r="C124" s="42">
        <v>2226</v>
      </c>
      <c r="D124" s="42">
        <v>1840</v>
      </c>
      <c r="E124" s="42">
        <v>19</v>
      </c>
      <c r="F124" s="42">
        <f>SUM(C124-D124-E124)</f>
        <v>367</v>
      </c>
      <c r="G124" s="42">
        <v>9215</v>
      </c>
      <c r="H124" s="42">
        <v>3774</v>
      </c>
      <c r="I124" s="42">
        <v>107</v>
      </c>
      <c r="J124" s="42">
        <f>SUM(G124-H124-I124)</f>
        <v>5334</v>
      </c>
      <c r="K124" s="42">
        <v>23</v>
      </c>
      <c r="L124" s="42">
        <v>0</v>
      </c>
      <c r="M124" s="42">
        <v>84</v>
      </c>
      <c r="N124" s="42">
        <v>131</v>
      </c>
      <c r="O124" s="43">
        <v>131</v>
      </c>
    </row>
    <row r="125" spans="1:15" ht="12.75" customHeight="1">
      <c r="A125" s="44"/>
      <c r="B125" s="45" t="s">
        <v>228</v>
      </c>
      <c r="C125" s="46">
        <f aca="true" t="shared" si="29" ref="C125:O125">SUM(C120:C124)</f>
        <v>19330</v>
      </c>
      <c r="D125" s="46">
        <f t="shared" si="29"/>
        <v>15251</v>
      </c>
      <c r="E125" s="46">
        <f t="shared" si="29"/>
        <v>136</v>
      </c>
      <c r="F125" s="46">
        <f t="shared" si="29"/>
        <v>3943</v>
      </c>
      <c r="G125" s="46">
        <f t="shared" si="29"/>
        <v>69425</v>
      </c>
      <c r="H125" s="46">
        <f t="shared" si="29"/>
        <v>37630</v>
      </c>
      <c r="I125" s="46">
        <f t="shared" si="29"/>
        <v>824</v>
      </c>
      <c r="J125" s="46">
        <f t="shared" si="29"/>
        <v>30971</v>
      </c>
      <c r="K125" s="46">
        <f t="shared" si="29"/>
        <v>394</v>
      </c>
      <c r="L125" s="46">
        <f t="shared" si="29"/>
        <v>0</v>
      </c>
      <c r="M125" s="46">
        <f t="shared" si="29"/>
        <v>917</v>
      </c>
      <c r="N125" s="46">
        <f t="shared" si="29"/>
        <v>682</v>
      </c>
      <c r="O125" s="47">
        <f t="shared" si="29"/>
        <v>682</v>
      </c>
    </row>
    <row r="126" spans="1:15" ht="12.75" customHeight="1">
      <c r="A126" s="40" t="s">
        <v>229</v>
      </c>
      <c r="B126" s="41" t="s">
        <v>230</v>
      </c>
      <c r="C126" s="42">
        <v>4045</v>
      </c>
      <c r="D126" s="42">
        <v>1782</v>
      </c>
      <c r="E126" s="42">
        <v>0</v>
      </c>
      <c r="F126" s="42">
        <f aca="true" t="shared" si="30" ref="F126:F134">SUM(C126-D126-E126)</f>
        <v>2263</v>
      </c>
      <c r="G126" s="42">
        <v>11900</v>
      </c>
      <c r="H126" s="42">
        <v>4788</v>
      </c>
      <c r="I126" s="42">
        <v>0</v>
      </c>
      <c r="J126" s="42">
        <f aca="true" t="shared" si="31" ref="J126:J134">SUM(G126-H126-I126)</f>
        <v>7112</v>
      </c>
      <c r="K126" s="42">
        <v>282</v>
      </c>
      <c r="L126" s="42">
        <v>0</v>
      </c>
      <c r="M126" s="42">
        <v>347</v>
      </c>
      <c r="N126" s="42">
        <v>392</v>
      </c>
      <c r="O126" s="43">
        <v>392</v>
      </c>
    </row>
    <row r="127" spans="1:15" ht="12.75" customHeight="1">
      <c r="A127" s="40" t="s">
        <v>231</v>
      </c>
      <c r="B127" s="41" t="s">
        <v>232</v>
      </c>
      <c r="C127" s="42">
        <v>1762</v>
      </c>
      <c r="D127" s="42">
        <v>981</v>
      </c>
      <c r="E127" s="42">
        <v>0</v>
      </c>
      <c r="F127" s="42">
        <f t="shared" si="30"/>
        <v>781</v>
      </c>
      <c r="G127" s="42">
        <v>7171</v>
      </c>
      <c r="H127" s="42">
        <v>2740</v>
      </c>
      <c r="I127" s="42">
        <v>0</v>
      </c>
      <c r="J127" s="42">
        <f t="shared" si="31"/>
        <v>4431</v>
      </c>
      <c r="K127" s="42">
        <v>20</v>
      </c>
      <c r="L127" s="42">
        <v>0</v>
      </c>
      <c r="M127" s="42">
        <v>41</v>
      </c>
      <c r="N127" s="42">
        <v>19</v>
      </c>
      <c r="O127" s="43">
        <v>19</v>
      </c>
    </row>
    <row r="128" spans="1:15" ht="12.75" customHeight="1">
      <c r="A128" s="40" t="s">
        <v>233</v>
      </c>
      <c r="B128" s="41" t="s">
        <v>234</v>
      </c>
      <c r="C128" s="42">
        <v>9353</v>
      </c>
      <c r="D128" s="42">
        <v>4544</v>
      </c>
      <c r="E128" s="42">
        <v>83</v>
      </c>
      <c r="F128" s="42">
        <f t="shared" si="30"/>
        <v>4726</v>
      </c>
      <c r="G128" s="42">
        <v>28147</v>
      </c>
      <c r="H128" s="42">
        <v>11411</v>
      </c>
      <c r="I128" s="42">
        <v>250</v>
      </c>
      <c r="J128" s="42">
        <f t="shared" si="31"/>
        <v>16486</v>
      </c>
      <c r="K128" s="42">
        <v>159</v>
      </c>
      <c r="L128" s="42">
        <v>0</v>
      </c>
      <c r="M128" s="42">
        <v>313</v>
      </c>
      <c r="N128" s="42">
        <v>339</v>
      </c>
      <c r="O128" s="43">
        <v>339</v>
      </c>
    </row>
    <row r="129" spans="1:15" ht="12.75" customHeight="1">
      <c r="A129" s="40" t="s">
        <v>235</v>
      </c>
      <c r="B129" s="41" t="s">
        <v>236</v>
      </c>
      <c r="C129" s="42">
        <v>1097</v>
      </c>
      <c r="D129" s="42">
        <v>596</v>
      </c>
      <c r="E129" s="42">
        <v>36</v>
      </c>
      <c r="F129" s="42">
        <f t="shared" si="30"/>
        <v>465</v>
      </c>
      <c r="G129" s="42">
        <v>4469</v>
      </c>
      <c r="H129" s="42">
        <v>1403</v>
      </c>
      <c r="I129" s="42">
        <v>119</v>
      </c>
      <c r="J129" s="42">
        <f t="shared" si="31"/>
        <v>2947</v>
      </c>
      <c r="K129" s="42">
        <v>10</v>
      </c>
      <c r="L129" s="42">
        <v>0</v>
      </c>
      <c r="M129" s="42">
        <v>189</v>
      </c>
      <c r="N129" s="42">
        <v>0</v>
      </c>
      <c r="O129" s="43">
        <v>0</v>
      </c>
    </row>
    <row r="130" spans="1:15" ht="12.75" customHeight="1">
      <c r="A130" s="40" t="s">
        <v>237</v>
      </c>
      <c r="B130" s="41" t="s">
        <v>238</v>
      </c>
      <c r="C130" s="42">
        <v>7355</v>
      </c>
      <c r="D130" s="42">
        <v>4118</v>
      </c>
      <c r="E130" s="42">
        <v>111</v>
      </c>
      <c r="F130" s="42">
        <f t="shared" si="30"/>
        <v>3126</v>
      </c>
      <c r="G130" s="42">
        <v>18217</v>
      </c>
      <c r="H130" s="42">
        <v>7663</v>
      </c>
      <c r="I130" s="42">
        <v>398</v>
      </c>
      <c r="J130" s="42">
        <f t="shared" si="31"/>
        <v>10156</v>
      </c>
      <c r="K130" s="42">
        <v>73</v>
      </c>
      <c r="L130" s="42">
        <v>0</v>
      </c>
      <c r="M130" s="42">
        <v>236</v>
      </c>
      <c r="N130" s="42">
        <v>694</v>
      </c>
      <c r="O130" s="43">
        <v>694</v>
      </c>
    </row>
    <row r="131" spans="1:15" ht="12.75" customHeight="1">
      <c r="A131" s="40" t="s">
        <v>239</v>
      </c>
      <c r="B131" s="41" t="s">
        <v>240</v>
      </c>
      <c r="C131" s="42">
        <v>9887</v>
      </c>
      <c r="D131" s="42">
        <v>6234</v>
      </c>
      <c r="E131" s="42">
        <v>33</v>
      </c>
      <c r="F131" s="42">
        <f t="shared" si="30"/>
        <v>3620</v>
      </c>
      <c r="G131" s="42">
        <v>25426</v>
      </c>
      <c r="H131" s="42">
        <v>12009</v>
      </c>
      <c r="I131" s="42">
        <v>81</v>
      </c>
      <c r="J131" s="42">
        <f t="shared" si="31"/>
        <v>13336</v>
      </c>
      <c r="K131" s="42">
        <v>172</v>
      </c>
      <c r="L131" s="42">
        <v>7</v>
      </c>
      <c r="M131" s="42">
        <v>80</v>
      </c>
      <c r="N131" s="42">
        <v>185</v>
      </c>
      <c r="O131" s="43">
        <v>185</v>
      </c>
    </row>
    <row r="132" spans="1:15" ht="12.75" customHeight="1">
      <c r="A132" s="40" t="s">
        <v>241</v>
      </c>
      <c r="B132" s="41" t="s">
        <v>242</v>
      </c>
      <c r="C132" s="42">
        <v>2604</v>
      </c>
      <c r="D132" s="42">
        <v>1322</v>
      </c>
      <c r="E132" s="42">
        <v>0</v>
      </c>
      <c r="F132" s="42">
        <f t="shared" si="30"/>
        <v>1282</v>
      </c>
      <c r="G132" s="42">
        <v>10816</v>
      </c>
      <c r="H132" s="42">
        <v>4178</v>
      </c>
      <c r="I132" s="42">
        <v>0</v>
      </c>
      <c r="J132" s="42">
        <f t="shared" si="31"/>
        <v>6638</v>
      </c>
      <c r="K132" s="42">
        <v>597</v>
      </c>
      <c r="L132" s="42">
        <v>0</v>
      </c>
      <c r="M132" s="42">
        <v>469</v>
      </c>
      <c r="N132" s="42">
        <v>0</v>
      </c>
      <c r="O132" s="43">
        <v>0</v>
      </c>
    </row>
    <row r="133" spans="1:15" ht="12.75" customHeight="1">
      <c r="A133" s="40" t="s">
        <v>243</v>
      </c>
      <c r="B133" s="41" t="s">
        <v>244</v>
      </c>
      <c r="C133" s="42">
        <v>2823</v>
      </c>
      <c r="D133" s="42">
        <v>1806</v>
      </c>
      <c r="E133" s="42">
        <v>10</v>
      </c>
      <c r="F133" s="42">
        <f t="shared" si="30"/>
        <v>1007</v>
      </c>
      <c r="G133" s="42">
        <v>20820</v>
      </c>
      <c r="H133" s="42">
        <v>4562</v>
      </c>
      <c r="I133" s="42">
        <v>22</v>
      </c>
      <c r="J133" s="42">
        <f t="shared" si="31"/>
        <v>16236</v>
      </c>
      <c r="K133" s="42">
        <v>40</v>
      </c>
      <c r="L133" s="42">
        <v>0</v>
      </c>
      <c r="M133" s="42">
        <v>204</v>
      </c>
      <c r="N133" s="42">
        <v>82</v>
      </c>
      <c r="O133" s="43">
        <v>82</v>
      </c>
    </row>
    <row r="134" spans="1:15" ht="12.75" customHeight="1">
      <c r="A134" s="40" t="s">
        <v>245</v>
      </c>
      <c r="B134" s="41" t="s">
        <v>246</v>
      </c>
      <c r="C134" s="42">
        <v>3399</v>
      </c>
      <c r="D134" s="42">
        <v>1846</v>
      </c>
      <c r="E134" s="42">
        <v>0</v>
      </c>
      <c r="F134" s="42">
        <f t="shared" si="30"/>
        <v>1553</v>
      </c>
      <c r="G134" s="42">
        <v>11191</v>
      </c>
      <c r="H134" s="42">
        <v>4133</v>
      </c>
      <c r="I134" s="42">
        <v>0</v>
      </c>
      <c r="J134" s="42">
        <f t="shared" si="31"/>
        <v>7058</v>
      </c>
      <c r="K134" s="42">
        <v>1</v>
      </c>
      <c r="L134" s="42">
        <v>0</v>
      </c>
      <c r="M134" s="42">
        <v>320</v>
      </c>
      <c r="N134" s="42">
        <v>56</v>
      </c>
      <c r="O134" s="43">
        <v>56</v>
      </c>
    </row>
    <row r="135" spans="1:15" ht="12.75" customHeight="1">
      <c r="A135" s="48"/>
      <c r="B135" s="45" t="s">
        <v>247</v>
      </c>
      <c r="C135" s="46">
        <f aca="true" t="shared" si="32" ref="C135:O135">SUM(C126:C134)</f>
        <v>42325</v>
      </c>
      <c r="D135" s="46">
        <f t="shared" si="32"/>
        <v>23229</v>
      </c>
      <c r="E135" s="46">
        <f t="shared" si="32"/>
        <v>273</v>
      </c>
      <c r="F135" s="46">
        <f t="shared" si="32"/>
        <v>18823</v>
      </c>
      <c r="G135" s="46">
        <f t="shared" si="32"/>
        <v>138157</v>
      </c>
      <c r="H135" s="46">
        <f t="shared" si="32"/>
        <v>52887</v>
      </c>
      <c r="I135" s="46">
        <f t="shared" si="32"/>
        <v>870</v>
      </c>
      <c r="J135" s="46">
        <f t="shared" si="32"/>
        <v>84400</v>
      </c>
      <c r="K135" s="46">
        <f t="shared" si="32"/>
        <v>1354</v>
      </c>
      <c r="L135" s="46">
        <f t="shared" si="32"/>
        <v>7</v>
      </c>
      <c r="M135" s="46">
        <f t="shared" si="32"/>
        <v>2199</v>
      </c>
      <c r="N135" s="46">
        <f t="shared" si="32"/>
        <v>1767</v>
      </c>
      <c r="O135" s="47">
        <f t="shared" si="32"/>
        <v>1767</v>
      </c>
    </row>
    <row r="136" spans="1:15" ht="12.75" customHeight="1">
      <c r="A136" s="40" t="s">
        <v>248</v>
      </c>
      <c r="B136" s="41" t="s">
        <v>249</v>
      </c>
      <c r="C136" s="42">
        <v>7278</v>
      </c>
      <c r="D136" s="42">
        <v>4819</v>
      </c>
      <c r="E136" s="42">
        <v>0</v>
      </c>
      <c r="F136" s="42">
        <f aca="true" t="shared" si="33" ref="F136:F143">SUM(C136-D136-E136)</f>
        <v>2459</v>
      </c>
      <c r="G136" s="42">
        <v>19525</v>
      </c>
      <c r="H136" s="42">
        <v>9951</v>
      </c>
      <c r="I136" s="42">
        <v>0</v>
      </c>
      <c r="J136" s="42">
        <f aca="true" t="shared" si="34" ref="J136:J143">SUM(G136-H136-I136)</f>
        <v>9574</v>
      </c>
      <c r="K136" s="42">
        <v>3040</v>
      </c>
      <c r="L136" s="42">
        <v>0</v>
      </c>
      <c r="M136" s="42">
        <v>48</v>
      </c>
      <c r="N136" s="42">
        <v>1800</v>
      </c>
      <c r="O136" s="43">
        <v>1153</v>
      </c>
    </row>
    <row r="137" spans="1:15" ht="12.75" customHeight="1">
      <c r="A137" s="40" t="s">
        <v>250</v>
      </c>
      <c r="B137" s="41" t="s">
        <v>251</v>
      </c>
      <c r="C137" s="42">
        <v>0</v>
      </c>
      <c r="D137" s="42">
        <v>0</v>
      </c>
      <c r="E137" s="42">
        <v>0</v>
      </c>
      <c r="F137" s="42">
        <f t="shared" si="33"/>
        <v>0</v>
      </c>
      <c r="G137" s="42">
        <v>0</v>
      </c>
      <c r="H137" s="42">
        <v>0</v>
      </c>
      <c r="I137" s="42">
        <v>0</v>
      </c>
      <c r="J137" s="42">
        <f t="shared" si="34"/>
        <v>0</v>
      </c>
      <c r="K137" s="42">
        <v>0</v>
      </c>
      <c r="L137" s="42">
        <v>0</v>
      </c>
      <c r="M137" s="42">
        <v>0</v>
      </c>
      <c r="N137" s="42">
        <v>0</v>
      </c>
      <c r="O137" s="43">
        <v>0</v>
      </c>
    </row>
    <row r="138" spans="1:15" ht="12.75" customHeight="1">
      <c r="A138" s="40" t="s">
        <v>252</v>
      </c>
      <c r="B138" s="41" t="s">
        <v>253</v>
      </c>
      <c r="C138" s="42">
        <v>0</v>
      </c>
      <c r="D138" s="42">
        <v>0</v>
      </c>
      <c r="E138" s="42">
        <v>0</v>
      </c>
      <c r="F138" s="42">
        <f t="shared" si="33"/>
        <v>0</v>
      </c>
      <c r="G138" s="42">
        <v>0</v>
      </c>
      <c r="H138" s="42">
        <v>0</v>
      </c>
      <c r="I138" s="42">
        <v>0</v>
      </c>
      <c r="J138" s="42">
        <f t="shared" si="34"/>
        <v>0</v>
      </c>
      <c r="K138" s="42">
        <v>0</v>
      </c>
      <c r="L138" s="42">
        <v>0</v>
      </c>
      <c r="M138" s="42">
        <v>0</v>
      </c>
      <c r="N138" s="42">
        <v>0</v>
      </c>
      <c r="O138" s="43">
        <v>0</v>
      </c>
    </row>
    <row r="139" spans="1:15" ht="12.75" customHeight="1">
      <c r="A139" s="40" t="s">
        <v>254</v>
      </c>
      <c r="B139" s="41" t="s">
        <v>255</v>
      </c>
      <c r="C139" s="42">
        <v>2670</v>
      </c>
      <c r="D139" s="42">
        <v>1493</v>
      </c>
      <c r="E139" s="42">
        <v>0</v>
      </c>
      <c r="F139" s="42">
        <f t="shared" si="33"/>
        <v>1177</v>
      </c>
      <c r="G139" s="42">
        <v>7235</v>
      </c>
      <c r="H139" s="42">
        <v>4390</v>
      </c>
      <c r="I139" s="42">
        <v>0</v>
      </c>
      <c r="J139" s="42">
        <f t="shared" si="34"/>
        <v>2845</v>
      </c>
      <c r="K139" s="42">
        <v>1251</v>
      </c>
      <c r="L139" s="42">
        <v>0</v>
      </c>
      <c r="M139" s="42">
        <v>42</v>
      </c>
      <c r="N139" s="42">
        <v>995</v>
      </c>
      <c r="O139" s="43">
        <v>961</v>
      </c>
    </row>
    <row r="140" spans="1:15" ht="12.75" customHeight="1">
      <c r="A140" s="40" t="s">
        <v>256</v>
      </c>
      <c r="B140" s="41" t="s">
        <v>257</v>
      </c>
      <c r="C140" s="42">
        <v>0</v>
      </c>
      <c r="D140" s="42">
        <v>0</v>
      </c>
      <c r="E140" s="42">
        <v>0</v>
      </c>
      <c r="F140" s="42">
        <f t="shared" si="33"/>
        <v>0</v>
      </c>
      <c r="G140" s="42">
        <v>0</v>
      </c>
      <c r="H140" s="42">
        <v>0</v>
      </c>
      <c r="I140" s="42">
        <v>0</v>
      </c>
      <c r="J140" s="42">
        <f t="shared" si="34"/>
        <v>0</v>
      </c>
      <c r="K140" s="42">
        <v>0</v>
      </c>
      <c r="L140" s="42">
        <v>0</v>
      </c>
      <c r="M140" s="42">
        <v>0</v>
      </c>
      <c r="N140" s="42">
        <v>0</v>
      </c>
      <c r="O140" s="43">
        <v>0</v>
      </c>
    </row>
    <row r="141" spans="1:15" ht="12.75" customHeight="1">
      <c r="A141" s="40" t="s">
        <v>258</v>
      </c>
      <c r="B141" s="41" t="s">
        <v>259</v>
      </c>
      <c r="C141" s="42">
        <v>0</v>
      </c>
      <c r="D141" s="42">
        <v>0</v>
      </c>
      <c r="E141" s="42">
        <v>0</v>
      </c>
      <c r="F141" s="42">
        <f t="shared" si="33"/>
        <v>0</v>
      </c>
      <c r="G141" s="42">
        <v>0</v>
      </c>
      <c r="H141" s="42">
        <v>0</v>
      </c>
      <c r="I141" s="42">
        <v>0</v>
      </c>
      <c r="J141" s="42">
        <f t="shared" si="34"/>
        <v>0</v>
      </c>
      <c r="K141" s="42">
        <v>0</v>
      </c>
      <c r="L141" s="42">
        <v>0</v>
      </c>
      <c r="M141" s="42">
        <v>0</v>
      </c>
      <c r="N141" s="42">
        <v>0</v>
      </c>
      <c r="O141" s="43">
        <v>0</v>
      </c>
    </row>
    <row r="142" spans="1:15" ht="12.75" customHeight="1">
      <c r="A142" s="40" t="s">
        <v>260</v>
      </c>
      <c r="B142" s="41" t="s">
        <v>261</v>
      </c>
      <c r="C142" s="42">
        <v>1461</v>
      </c>
      <c r="D142" s="42">
        <v>1089</v>
      </c>
      <c r="E142" s="42">
        <v>0</v>
      </c>
      <c r="F142" s="42">
        <f t="shared" si="33"/>
        <v>372</v>
      </c>
      <c r="G142" s="42">
        <v>5547</v>
      </c>
      <c r="H142" s="42">
        <v>3036</v>
      </c>
      <c r="I142" s="42">
        <v>0</v>
      </c>
      <c r="J142" s="42">
        <f t="shared" si="34"/>
        <v>2511</v>
      </c>
      <c r="K142" s="42">
        <v>965</v>
      </c>
      <c r="L142" s="42">
        <v>0</v>
      </c>
      <c r="M142" s="42">
        <v>19</v>
      </c>
      <c r="N142" s="42">
        <v>565</v>
      </c>
      <c r="O142" s="43">
        <v>483</v>
      </c>
    </row>
    <row r="143" spans="1:15" ht="12.75" customHeight="1">
      <c r="A143" s="40" t="s">
        <v>262</v>
      </c>
      <c r="B143" s="41" t="s">
        <v>263</v>
      </c>
      <c r="C143" s="42">
        <v>5296</v>
      </c>
      <c r="D143" s="42">
        <v>3581</v>
      </c>
      <c r="E143" s="42">
        <v>0</v>
      </c>
      <c r="F143" s="42">
        <f t="shared" si="33"/>
        <v>1715</v>
      </c>
      <c r="G143" s="42">
        <v>15700</v>
      </c>
      <c r="H143" s="42">
        <v>7515</v>
      </c>
      <c r="I143" s="42">
        <v>0</v>
      </c>
      <c r="J143" s="42">
        <f t="shared" si="34"/>
        <v>8185</v>
      </c>
      <c r="K143" s="42">
        <v>7054</v>
      </c>
      <c r="L143" s="42">
        <v>0</v>
      </c>
      <c r="M143" s="42">
        <v>91</v>
      </c>
      <c r="N143" s="42">
        <v>311</v>
      </c>
      <c r="O143" s="43">
        <v>301</v>
      </c>
    </row>
    <row r="144" spans="1:15" ht="14.25" customHeight="1">
      <c r="A144" s="40" t="s">
        <v>264</v>
      </c>
      <c r="B144" s="41" t="s">
        <v>265</v>
      </c>
      <c r="C144" s="42">
        <v>1697</v>
      </c>
      <c r="D144" s="42">
        <v>1697</v>
      </c>
      <c r="E144" s="42">
        <v>0</v>
      </c>
      <c r="F144" s="42">
        <v>0</v>
      </c>
      <c r="G144" s="42">
        <v>4674</v>
      </c>
      <c r="H144" s="42">
        <v>4531</v>
      </c>
      <c r="I144" s="42">
        <v>0</v>
      </c>
      <c r="J144" s="42">
        <v>0</v>
      </c>
      <c r="K144" s="42">
        <v>911</v>
      </c>
      <c r="L144" s="42">
        <v>0</v>
      </c>
      <c r="M144" s="42">
        <v>23</v>
      </c>
      <c r="N144" s="42">
        <v>50</v>
      </c>
      <c r="O144" s="43">
        <v>50</v>
      </c>
    </row>
    <row r="145" spans="1:15" ht="14.25" customHeight="1">
      <c r="A145" s="48"/>
      <c r="B145" s="45" t="s">
        <v>266</v>
      </c>
      <c r="C145" s="49">
        <f aca="true" t="shared" si="35" ref="C145:O145">SUM(C136:C144)</f>
        <v>18402</v>
      </c>
      <c r="D145" s="49">
        <f t="shared" si="35"/>
        <v>12679</v>
      </c>
      <c r="E145" s="49">
        <f t="shared" si="35"/>
        <v>0</v>
      </c>
      <c r="F145" s="49">
        <f t="shared" si="35"/>
        <v>5723</v>
      </c>
      <c r="G145" s="49">
        <f t="shared" si="35"/>
        <v>52681</v>
      </c>
      <c r="H145" s="49">
        <f t="shared" si="35"/>
        <v>29423</v>
      </c>
      <c r="I145" s="49">
        <f t="shared" si="35"/>
        <v>0</v>
      </c>
      <c r="J145" s="49">
        <f t="shared" si="35"/>
        <v>23115</v>
      </c>
      <c r="K145" s="49">
        <f t="shared" si="35"/>
        <v>13221</v>
      </c>
      <c r="L145" s="49">
        <f t="shared" si="35"/>
        <v>0</v>
      </c>
      <c r="M145" s="49">
        <f t="shared" si="35"/>
        <v>223</v>
      </c>
      <c r="N145" s="49">
        <f t="shared" si="35"/>
        <v>3721</v>
      </c>
      <c r="O145" s="50">
        <f t="shared" si="35"/>
        <v>2948</v>
      </c>
    </row>
    <row r="146" spans="1:15" ht="14.25" customHeight="1">
      <c r="A146" s="51" t="s">
        <v>267</v>
      </c>
      <c r="B146" s="52" t="s">
        <v>268</v>
      </c>
      <c r="C146" s="53">
        <f aca="true" t="shared" si="36" ref="C146:O146">C145+C135+C125+C119+C116+C109+C103+C98+C95+C89+C86+C80+C69+C59+C51+C46+C43+C30+C25+C23</f>
        <v>653042</v>
      </c>
      <c r="D146" s="53">
        <f t="shared" si="36"/>
        <v>443198</v>
      </c>
      <c r="E146" s="53">
        <f t="shared" si="36"/>
        <v>14192</v>
      </c>
      <c r="F146" s="53">
        <f t="shared" si="36"/>
        <v>195652</v>
      </c>
      <c r="G146" s="53">
        <f t="shared" si="36"/>
        <v>1914681</v>
      </c>
      <c r="H146" s="53">
        <f t="shared" si="36"/>
        <v>918249</v>
      </c>
      <c r="I146" s="53">
        <f t="shared" si="36"/>
        <v>41214</v>
      </c>
      <c r="J146" s="53">
        <f t="shared" si="36"/>
        <v>955075</v>
      </c>
      <c r="K146" s="53">
        <f t="shared" si="36"/>
        <v>78280</v>
      </c>
      <c r="L146" s="53">
        <f t="shared" si="36"/>
        <v>7</v>
      </c>
      <c r="M146" s="53">
        <f t="shared" si="36"/>
        <v>47847</v>
      </c>
      <c r="N146" s="53">
        <f t="shared" si="36"/>
        <v>27729</v>
      </c>
      <c r="O146" s="54">
        <f t="shared" si="36"/>
        <v>18759</v>
      </c>
    </row>
  </sheetData>
  <sheetProtection selectLockedCells="1" selectUnlockedCells="1"/>
  <mergeCells count="29">
    <mergeCell ref="N12:N13"/>
    <mergeCell ref="H12:H13"/>
    <mergeCell ref="I12:I13"/>
    <mergeCell ref="J12:J13"/>
    <mergeCell ref="K12:K13"/>
    <mergeCell ref="L12:L13"/>
    <mergeCell ref="M12:M13"/>
    <mergeCell ref="A12:A13"/>
    <mergeCell ref="B12:B13"/>
    <mergeCell ref="C12:C13"/>
    <mergeCell ref="D12:E12"/>
    <mergeCell ref="F12:F13"/>
    <mergeCell ref="G12:G13"/>
    <mergeCell ref="A6:D6"/>
    <mergeCell ref="I6:M6"/>
    <mergeCell ref="L7:O7"/>
    <mergeCell ref="L8:O8"/>
    <mergeCell ref="A11:B11"/>
    <mergeCell ref="C11:F11"/>
    <mergeCell ref="G11:J11"/>
    <mergeCell ref="K11:M11"/>
    <mergeCell ref="N11:O11"/>
    <mergeCell ref="A1:D1"/>
    <mergeCell ref="E1:L1"/>
    <mergeCell ref="A2:D2"/>
    <mergeCell ref="A3:C3"/>
    <mergeCell ref="E3:L3"/>
    <mergeCell ref="A4:C4"/>
    <mergeCell ref="E4:L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Giorgio Piras</cp:lastModifiedBy>
  <dcterms:created xsi:type="dcterms:W3CDTF">2014-06-24T09:54:17Z</dcterms:created>
  <dcterms:modified xsi:type="dcterms:W3CDTF">2024-03-25T14:03:55Z</dcterms:modified>
  <cp:category/>
  <cp:version/>
  <cp:contentType/>
  <cp:contentStatus/>
</cp:coreProperties>
</file>