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<sst xmlns="http://schemas.openxmlformats.org/spreadsheetml/2006/main" count="548" uniqueCount="272">
  <si>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BOLLETTINO PETROLIFERO</t>
  </si>
  <si>
    <t>VENDITE  PROVINCIALI</t>
  </si>
  <si>
    <t>BENZINA, GASOLIO, OLIO COMBUSTIBILE</t>
  </si>
  <si>
    <t>la materia è espressa in TONNELLATE intere</t>
  </si>
  <si>
    <t>Report costruito su dati provvisori</t>
  </si>
  <si>
    <t>Periodo: agosto 2022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</si>
  <si>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</si>
  <si>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</si>
  <si>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</si>
  <si>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</si>
  <si>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</si>
  <si>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</si>
  <si>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</si>
  <si>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</si>
  <si>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</si>
  <si>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</si>
  <si>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</si>
  <si>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</si>
  <si>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</si>
  <si>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</si>
  <si>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</si>
  <si>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</si>
  <si>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</si>
  <si>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</si>
  <si>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</si>
  <si>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</si>
  <si>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</si>
  <si>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</si>
  <si>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</si>
  <si>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</si>
  <si>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</si>
  <si>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</si>
  <si>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</si>
  <si>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</si>
  <si>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</si>
  <si>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</si>
  <si>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</si>
  <si>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</si>
  <si>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</si>
  <si>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</si>
  <si>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</si>
  <si>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</si>
  <si>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</si>
  <si>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</si>
  <si>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</si>
  <si>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</si>
  <si>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</si>
  <si>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</si>
  <si>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</si>
  <si>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</si>
  <si>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</si>
  <si>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</si>
  <si>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</si>
  <si>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</si>
  <si>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</si>
  <si>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</si>
  <si>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</si>
  <si>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</si>
  <si>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</si>
  <si>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</si>
  <si>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</si>
  <si>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</si>
  <si>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</si>
  <si>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</si>
  <si>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</si>
  <si>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</si>
  <si>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</si>
  <si>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</si>
  <si>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</si>
  <si>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</si>
  <si>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</si>
  <si>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</si>
  <si>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</si>
  <si>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</si>
  <si>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</si>
  <si>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</si>
  <si>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</si>
  <si>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</si>
  <si>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</si>
  <si>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</si>
  <si>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</si>
  <si>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</si>
  <si>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</si>
  <si>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</si>
  <si>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</si>
  <si>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</si>
  <si>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</si>
  <si>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</si>
  <si>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</si>
  <si>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</si>
  <si>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</si>
  <si>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</si>
  <si>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</si>
  <si>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</si>
  <si>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</si>
  <si>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</si>
  <si>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</si>
  <si>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</si>
  <si>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</si>
  <si>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</si>
  <si>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</si>
  <si>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</si>
  <si>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</si>
  <si>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</si>
  <si>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</si>
  <si>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</si>
  <si>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</si>
  <si>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</si>
  <si>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</si>
  <si>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</si>
  <si>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</si>
  <si>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</si>
  <si>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</si>
  <si>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</si>
  <si>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</si>
  <si>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</si>
  <si>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</si>
  <si>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</si>
  <si>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</si>
  <si>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</si>
  <si>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</si>
  <si>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</si>
  <si>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</si>
  <si>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</si>
  <si>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</si>
  <si>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</si>
  <si>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</si>
  <si>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</si>
  <si>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</si>
  <si>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</si>
  <si>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</si>
  <si>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</si>
  <si>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</si>
  <si>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</si>
  <si>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</si>
  <si>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</si>
  <si>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</si>
  <si>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</si>
  <si>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</si>
  <si>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</si>
  <si>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</si>
  <si>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</si>
  <si>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</si>
  <si>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</si>
  <si>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</si>
  <si>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</si>
  <si>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</si>
  <si>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</si>
  <si>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</si>
  <si>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</si>
  <si>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</si>
  <si>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</si>
  <si>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</si>
  <si>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</si>
  <si>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</si>
  <si>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</si>
  <si>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</si>
  <si>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</si>
  <si>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</si>
  <si>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</si>
  <si>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</si>
  <si>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</si>
  <si>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</si>
  <si>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</si>
  <si>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</si>
  <si>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</si>
  <si>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</si>
  <si>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</si>
  <si>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</si>
  <si>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</si>
  <si>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</si>
  <si>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</si>
  <si>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</si>
  <si>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</si>
  <si>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</si>
  <si>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</si>
  <si>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</si>
  <si>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</si>
  <si>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</si>
  <si>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</si>
  <si>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</si>
  <si>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</si>
  <si>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</si>
  <si>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</si>
  <si>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</si>
  <si>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</si>
  <si>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</si>
  <si>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</si>
  <si>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</si>
  <si>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</si>
  <si>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</si>
  <si>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</si>
  <si>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</si>
  <si>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</si>
  <si>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</si>
  <si>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</si>
  <si>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</si>
  <si>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</si>
  <si>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</si>
  <si>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</si>
  <si>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</si>
  <si>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</si>
  <si>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</si>
  <si>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</si>
  <si>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</si>
  <si>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</si>
  <si>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</si>
  <si>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</si>
  <si>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</si>
  <si>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</si>
  <si>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</si>
  <si>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</si>
  <si>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</si>
  <si>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</si>
  <si>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</si>
  <si>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</si>
  <si>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</si>
  <si>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</si>
  <si>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</si>
  <si>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</si>
  <si>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</si>
  <si>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</si>
  <si>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</si>
  <si>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</si>
  <si>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</si>
  <si>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</si>
  <si>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</si>
  <si>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</si>
  <si>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</si>
  <si>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</si>
  <si>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</si>
  <si>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</si>
  <si>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</si>
  <si>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</si>
  <si>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</si>
  <si>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</si>
  <si>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</si>
  <si>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</si>
  <si>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</si>
  <si>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</si>
  <si>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</si>
  <si>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</si>
  <si>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</si>
  <si>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</si>
  <si>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</si>
  <si>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</si>
  <si>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</si>
  <si>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</si>
  <si>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</si>
  <si>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</si>
  <si>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</si>
  <si>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</si>
  <si>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</si>
  <si>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</si>
  <si>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</si>
  <si>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</si>
  <si>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</si>
  <si>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</si>
  <si>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</si>
  <si>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</si>
  <si>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</si>
  <si>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</si>
  <si>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</si>
  <si>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</si>
  <si>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</si>
  <si>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</si>
  <si>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</si>
  <si>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</si>
  <si>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</si>
  <si>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gennaio-agosto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</si>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</sst>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double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3" fontId="13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3" fontId="14" fillId="33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25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29" t="s">
        <v>270</v>
      </c>
      <c r="B1" s="30"/>
      <c r="C1" s="30"/>
      <c r="D1" s="30"/>
      <c r="E1" s="31" t="s">
        <v>0</v>
      </c>
      <c r="F1" s="31"/>
      <c r="G1" s="31"/>
      <c r="H1" s="31"/>
      <c r="I1" s="31"/>
      <c r="J1" s="31"/>
      <c r="K1" s="31"/>
      <c r="L1" s="31"/>
      <c r="M1" s="32"/>
      <c r="N1" s="33"/>
      <c r="O1" s="34"/>
    </row>
    <row r="2" spans="1:15" ht="12" customHeight="1">
      <c r="A2" s="35" t="s">
        <v>271</v>
      </c>
      <c r="B2" s="36"/>
      <c r="C2" s="36"/>
      <c r="D2" s="36"/>
      <c r="E2" s="37"/>
      <c r="F2" s="38"/>
      <c r="G2" s="38"/>
      <c r="H2" s="38"/>
      <c r="I2" s="39"/>
      <c r="J2" s="39"/>
      <c r="K2" s="39"/>
      <c r="L2" s="39"/>
      <c r="M2" s="40"/>
      <c r="N2" s="39"/>
      <c r="O2" s="41"/>
    </row>
    <row r="3" spans="1:15" ht="10.5" customHeight="1">
      <c r="A3" s="35"/>
      <c r="B3" s="36"/>
      <c r="C3" s="36"/>
      <c r="D3" s="42"/>
      <c r="E3" s="43" t="s">
        <v>1</v>
      </c>
      <c r="F3" s="43"/>
      <c r="G3" s="43"/>
      <c r="H3" s="43"/>
      <c r="I3" s="43"/>
      <c r="J3" s="43"/>
      <c r="K3" s="43"/>
      <c r="L3" s="43"/>
      <c r="M3" s="39"/>
      <c r="N3" s="39"/>
      <c r="O3" s="41"/>
    </row>
    <row r="4" spans="1:15" ht="12.75" customHeight="1">
      <c r="A4" s="35"/>
      <c r="B4" s="36"/>
      <c r="C4" s="36"/>
      <c r="D4" s="42"/>
      <c r="E4" s="36" t="s">
        <v>2</v>
      </c>
      <c r="F4" s="36"/>
      <c r="G4" s="36"/>
      <c r="H4" s="36"/>
      <c r="I4" s="36"/>
      <c r="J4" s="36"/>
      <c r="K4" s="36"/>
      <c r="L4" s="36"/>
      <c r="M4" s="39"/>
      <c r="N4" s="39"/>
      <c r="O4" s="41"/>
    </row>
    <row r="5" spans="1:15" ht="15" customHeight="1">
      <c r="A5" s="4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</row>
    <row r="6" spans="1:15" ht="32.25" customHeight="1">
      <c r="A6" s="45" t="s">
        <v>3</v>
      </c>
      <c r="B6" s="46"/>
      <c r="C6" s="46"/>
      <c r="D6" s="46"/>
      <c r="E6" s="47"/>
      <c r="F6" s="39"/>
      <c r="G6" s="39"/>
      <c r="H6" s="39"/>
      <c r="I6" s="36"/>
      <c r="J6" s="36"/>
      <c r="K6" s="36"/>
      <c r="L6" s="36"/>
      <c r="M6" s="36"/>
      <c r="N6" s="39"/>
      <c r="O6" s="41"/>
    </row>
    <row r="7" spans="1:15" ht="15" customHeight="1">
      <c r="A7" s="48"/>
      <c r="B7" s="49"/>
      <c r="C7" s="49"/>
      <c r="D7" s="49"/>
      <c r="E7" s="47"/>
      <c r="F7" s="39"/>
      <c r="G7" s="39"/>
      <c r="H7" s="39"/>
      <c r="I7" s="39"/>
      <c r="J7" s="39"/>
      <c r="K7" s="39"/>
      <c r="L7" s="36" t="s">
        <v>4</v>
      </c>
      <c r="M7" s="36"/>
      <c r="N7" s="36"/>
      <c r="O7" s="50"/>
    </row>
    <row r="8" spans="1:15" ht="15" customHeight="1">
      <c r="A8" s="48"/>
      <c r="B8" s="49"/>
      <c r="C8" s="49"/>
      <c r="D8" s="49"/>
      <c r="E8" s="47"/>
      <c r="F8" s="39"/>
      <c r="G8" s="39"/>
      <c r="H8" s="39"/>
      <c r="I8" s="39"/>
      <c r="J8" s="39"/>
      <c r="K8" s="39"/>
      <c r="L8" s="36" t="s">
        <v>5</v>
      </c>
      <c r="M8" s="36"/>
      <c r="N8" s="36"/>
      <c r="O8" s="50"/>
    </row>
    <row r="9" spans="1:15" ht="15" customHeight="1">
      <c r="A9" s="48"/>
      <c r="B9" s="49"/>
      <c r="C9" s="49"/>
      <c r="D9" s="49"/>
      <c r="E9" s="47"/>
      <c r="F9" s="39"/>
      <c r="G9" s="39"/>
      <c r="H9" s="39"/>
      <c r="I9" s="39"/>
      <c r="J9" s="39"/>
      <c r="K9" s="39"/>
      <c r="L9" s="39"/>
      <c r="M9" s="39"/>
      <c r="N9" s="39"/>
      <c r="O9" s="41"/>
    </row>
    <row r="10" spans="1:15" ht="6.7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s="3" customFormat="1" ht="17.25" customHeight="1">
      <c r="A11" s="18" t="s">
        <v>6</v>
      </c>
      <c r="B11" s="18"/>
      <c r="C11" s="20" t="s">
        <v>7</v>
      </c>
      <c r="D11" s="20"/>
      <c r="E11" s="20"/>
      <c r="F11" s="20"/>
      <c r="G11" s="20" t="s">
        <v>8</v>
      </c>
      <c r="H11" s="20"/>
      <c r="I11" s="20"/>
      <c r="J11" s="20"/>
      <c r="K11" s="21" t="s">
        <v>9</v>
      </c>
      <c r="L11" s="21"/>
      <c r="M11" s="21"/>
      <c r="N11" s="20" t="s">
        <v>10</v>
      </c>
      <c r="O11" s="20"/>
    </row>
    <row r="12" spans="1:15" ht="12.75" customHeight="1">
      <c r="A12" s="22" t="s">
        <v>11</v>
      </c>
      <c r="B12" s="23" t="s">
        <v>12</v>
      </c>
      <c r="C12" s="23" t="s">
        <v>13</v>
      </c>
      <c r="D12" s="23" t="s">
        <v>14</v>
      </c>
      <c r="E12" s="23"/>
      <c r="F12" s="23" t="s">
        <v>15</v>
      </c>
      <c r="G12" s="23" t="s">
        <v>13</v>
      </c>
      <c r="H12" s="24" t="s">
        <v>16</v>
      </c>
      <c r="I12" s="23" t="s">
        <v>17</v>
      </c>
      <c r="J12" s="23" t="s">
        <v>18</v>
      </c>
      <c r="K12" s="24" t="s">
        <v>19</v>
      </c>
      <c r="L12" s="24" t="s">
        <v>20</v>
      </c>
      <c r="M12" s="24" t="s">
        <v>21</v>
      </c>
      <c r="N12" s="24" t="s">
        <v>13</v>
      </c>
      <c r="O12" s="25" t="s">
        <v>22</v>
      </c>
    </row>
    <row r="13" spans="1:15" ht="12.75" customHeight="1">
      <c r="A13" s="22"/>
      <c r="B13" s="23"/>
      <c r="C13" s="23"/>
      <c r="D13" s="26" t="s">
        <v>23</v>
      </c>
      <c r="E13" s="26" t="s">
        <v>17</v>
      </c>
      <c r="F13" s="23"/>
      <c r="G13" s="23"/>
      <c r="H13" s="24"/>
      <c r="I13" s="23"/>
      <c r="J13" s="23"/>
      <c r="K13" s="24"/>
      <c r="L13" s="24"/>
      <c r="M13" s="24"/>
      <c r="N13" s="24"/>
      <c r="O13" s="27" t="s">
        <v>24</v>
      </c>
    </row>
    <row r="14" spans="1:15" s="4" customFormat="1" ht="10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</row>
    <row r="15" spans="1:15" ht="12.75" customHeight="1">
      <c r="A15" s="5" t="s">
        <v>25</v>
      </c>
      <c r="B15" s="6" t="s">
        <v>26</v>
      </c>
      <c r="C15" s="7">
        <v>5828</v>
      </c>
      <c r="D15" s="7">
        <v>3661</v>
      </c>
      <c r="E15" s="7">
        <v>763</v>
      </c>
      <c r="F15" s="7">
        <f aca="true" t="shared" si="0" ref="F15:F22">SUM(C15-D15-E15)</f>
        <v>1404</v>
      </c>
      <c r="G15" s="7">
        <v>21569</v>
      </c>
      <c r="H15" s="7">
        <v>8433</v>
      </c>
      <c r="I15" s="7">
        <v>1375</v>
      </c>
      <c r="J15" s="7">
        <f aca="true" t="shared" si="1" ref="J15:J22">SUM(G15-H15-I15)</f>
        <v>11761</v>
      </c>
      <c r="K15" s="7">
        <v>411</v>
      </c>
      <c r="L15" s="7">
        <v>0</v>
      </c>
      <c r="M15" s="7">
        <v>2705</v>
      </c>
      <c r="N15" s="7">
        <v>410</v>
      </c>
      <c r="O15" s="7">
        <v>168</v>
      </c>
    </row>
    <row r="16" spans="1:15" ht="12.75" customHeight="1">
      <c r="A16" s="5" t="s">
        <v>27</v>
      </c>
      <c r="B16" s="6" t="s">
        <v>28</v>
      </c>
      <c r="C16" s="7">
        <v>1810</v>
      </c>
      <c r="D16" s="7">
        <v>1514</v>
      </c>
      <c r="E16" s="7">
        <v>120</v>
      </c>
      <c r="F16" s="7">
        <f t="shared" si="0"/>
        <v>176</v>
      </c>
      <c r="G16" s="7">
        <v>4942</v>
      </c>
      <c r="H16" s="7">
        <v>3278</v>
      </c>
      <c r="I16" s="7">
        <v>284</v>
      </c>
      <c r="J16" s="7">
        <f t="shared" si="1"/>
        <v>1380</v>
      </c>
      <c r="K16" s="7">
        <v>89</v>
      </c>
      <c r="L16" s="7">
        <v>0</v>
      </c>
      <c r="M16" s="7">
        <v>542</v>
      </c>
      <c r="N16" s="7">
        <v>27</v>
      </c>
      <c r="O16" s="7">
        <v>27</v>
      </c>
    </row>
    <row r="17" spans="1:15" ht="12.75" customHeight="1">
      <c r="A17" s="5" t="s">
        <v>29</v>
      </c>
      <c r="B17" s="6" t="s">
        <v>30</v>
      </c>
      <c r="C17" s="7">
        <v>1964</v>
      </c>
      <c r="D17" s="7">
        <v>1584</v>
      </c>
      <c r="E17" s="7">
        <v>0</v>
      </c>
      <c r="F17" s="7">
        <f t="shared" si="0"/>
        <v>380</v>
      </c>
      <c r="G17" s="7">
        <v>3947</v>
      </c>
      <c r="H17" s="7">
        <v>2456</v>
      </c>
      <c r="I17" s="7">
        <v>0</v>
      </c>
      <c r="J17" s="7">
        <f t="shared" si="1"/>
        <v>1491</v>
      </c>
      <c r="K17" s="7">
        <v>296</v>
      </c>
      <c r="L17" s="7">
        <v>0</v>
      </c>
      <c r="M17" s="7">
        <v>122</v>
      </c>
      <c r="N17" s="7">
        <v>0</v>
      </c>
      <c r="O17" s="7">
        <v>0</v>
      </c>
    </row>
    <row r="18" spans="1:15" ht="12.75" customHeight="1">
      <c r="A18" s="5" t="s">
        <v>31</v>
      </c>
      <c r="B18" s="6" t="s">
        <v>32</v>
      </c>
      <c r="C18" s="7">
        <v>6067</v>
      </c>
      <c r="D18" s="7">
        <v>5271</v>
      </c>
      <c r="E18" s="7">
        <v>64</v>
      </c>
      <c r="F18" s="7">
        <f t="shared" si="0"/>
        <v>732</v>
      </c>
      <c r="G18" s="7">
        <v>16939</v>
      </c>
      <c r="H18" s="7">
        <v>10494</v>
      </c>
      <c r="I18" s="7">
        <v>88</v>
      </c>
      <c r="J18" s="7">
        <f t="shared" si="1"/>
        <v>6357</v>
      </c>
      <c r="K18" s="7">
        <v>952</v>
      </c>
      <c r="L18" s="7">
        <v>0</v>
      </c>
      <c r="M18" s="7">
        <v>1866</v>
      </c>
      <c r="N18" s="7">
        <v>20</v>
      </c>
      <c r="O18" s="7">
        <v>20</v>
      </c>
    </row>
    <row r="19" spans="1:15" ht="12.75" customHeight="1">
      <c r="A19" s="5" t="s">
        <v>33</v>
      </c>
      <c r="B19" s="6" t="s">
        <v>34</v>
      </c>
      <c r="C19" s="7">
        <v>4709</v>
      </c>
      <c r="D19" s="7">
        <v>4264</v>
      </c>
      <c r="E19" s="7">
        <v>235</v>
      </c>
      <c r="F19" s="7">
        <f t="shared" si="0"/>
        <v>210</v>
      </c>
      <c r="G19" s="7">
        <v>8931</v>
      </c>
      <c r="H19" s="7">
        <v>7471</v>
      </c>
      <c r="I19" s="7">
        <v>319</v>
      </c>
      <c r="J19" s="7">
        <f t="shared" si="1"/>
        <v>1141</v>
      </c>
      <c r="K19" s="7">
        <v>38</v>
      </c>
      <c r="L19" s="7">
        <v>0</v>
      </c>
      <c r="M19" s="7">
        <v>63</v>
      </c>
      <c r="N19" s="7">
        <v>182</v>
      </c>
      <c r="O19" s="7">
        <v>133</v>
      </c>
    </row>
    <row r="20" spans="1:15" ht="12.75" customHeight="1">
      <c r="A20" s="5" t="s">
        <v>35</v>
      </c>
      <c r="B20" s="6" t="s">
        <v>36</v>
      </c>
      <c r="C20" s="7">
        <v>21117</v>
      </c>
      <c r="D20" s="7">
        <v>17900</v>
      </c>
      <c r="E20" s="7">
        <v>614</v>
      </c>
      <c r="F20" s="7">
        <f t="shared" si="0"/>
        <v>2603</v>
      </c>
      <c r="G20" s="7">
        <v>41590</v>
      </c>
      <c r="H20" s="7">
        <v>28188</v>
      </c>
      <c r="I20" s="7">
        <v>1440</v>
      </c>
      <c r="J20" s="7">
        <f t="shared" si="1"/>
        <v>11962</v>
      </c>
      <c r="K20" s="7">
        <v>1450</v>
      </c>
      <c r="L20" s="7">
        <v>0</v>
      </c>
      <c r="M20" s="7">
        <v>3067</v>
      </c>
      <c r="N20" s="7">
        <v>47</v>
      </c>
      <c r="O20" s="7">
        <v>47</v>
      </c>
    </row>
    <row r="21" spans="1:15" ht="12.75" customHeight="1">
      <c r="A21" s="5" t="s">
        <v>37</v>
      </c>
      <c r="B21" s="6" t="s">
        <v>38</v>
      </c>
      <c r="C21" s="7">
        <v>2935</v>
      </c>
      <c r="D21" s="7">
        <v>2809</v>
      </c>
      <c r="E21" s="7">
        <v>0</v>
      </c>
      <c r="F21" s="7">
        <f t="shared" si="0"/>
        <v>126</v>
      </c>
      <c r="G21" s="7">
        <v>3966</v>
      </c>
      <c r="H21" s="7">
        <v>3438</v>
      </c>
      <c r="I21" s="7">
        <v>0</v>
      </c>
      <c r="J21" s="7">
        <f t="shared" si="1"/>
        <v>528</v>
      </c>
      <c r="K21" s="7">
        <v>30</v>
      </c>
      <c r="L21" s="7">
        <v>0</v>
      </c>
      <c r="M21" s="7">
        <v>0</v>
      </c>
      <c r="N21" s="7">
        <v>0</v>
      </c>
      <c r="O21" s="7">
        <v>0</v>
      </c>
    </row>
    <row r="22" spans="1:15" ht="12.75" customHeight="1">
      <c r="A22" s="5" t="s">
        <v>39</v>
      </c>
      <c r="B22" s="6" t="s">
        <v>40</v>
      </c>
      <c r="C22" s="7">
        <v>1802</v>
      </c>
      <c r="D22" s="7">
        <v>1322</v>
      </c>
      <c r="E22" s="7">
        <v>188</v>
      </c>
      <c r="F22" s="7">
        <f t="shared" si="0"/>
        <v>292</v>
      </c>
      <c r="G22" s="7">
        <v>3909</v>
      </c>
      <c r="H22" s="7">
        <v>2458</v>
      </c>
      <c r="I22" s="7">
        <v>442</v>
      </c>
      <c r="J22" s="7">
        <f t="shared" si="1"/>
        <v>1009</v>
      </c>
      <c r="K22" s="7">
        <v>94</v>
      </c>
      <c r="L22" s="7">
        <v>0</v>
      </c>
      <c r="M22" s="7">
        <v>860</v>
      </c>
      <c r="N22" s="7">
        <v>0</v>
      </c>
      <c r="O22" s="7">
        <v>0</v>
      </c>
    </row>
    <row r="23" spans="1:15" ht="12.75" customHeight="1">
      <c r="A23" s="8"/>
      <c r="B23" s="9" t="s">
        <v>41</v>
      </c>
      <c r="C23" s="10">
        <f aca="true" t="shared" si="2" ref="C23:O23">SUM(C15:C22)</f>
        <v>46232</v>
      </c>
      <c r="D23" s="10">
        <f t="shared" si="2"/>
        <v>38325</v>
      </c>
      <c r="E23" s="10">
        <f t="shared" si="2"/>
        <v>1984</v>
      </c>
      <c r="F23" s="10">
        <f t="shared" si="2"/>
        <v>5923</v>
      </c>
      <c r="G23" s="10">
        <f t="shared" si="2"/>
        <v>105793</v>
      </c>
      <c r="H23" s="10">
        <f t="shared" si="2"/>
        <v>66216</v>
      </c>
      <c r="I23" s="10">
        <f t="shared" si="2"/>
        <v>3948</v>
      </c>
      <c r="J23" s="10">
        <f t="shared" si="2"/>
        <v>35629</v>
      </c>
      <c r="K23" s="10">
        <f t="shared" si="2"/>
        <v>3360</v>
      </c>
      <c r="L23" s="10">
        <f t="shared" si="2"/>
        <v>0</v>
      </c>
      <c r="M23" s="10">
        <f t="shared" si="2"/>
        <v>9225</v>
      </c>
      <c r="N23" s="10">
        <f t="shared" si="2"/>
        <v>686</v>
      </c>
      <c r="O23" s="10">
        <f t="shared" si="2"/>
        <v>395</v>
      </c>
    </row>
    <row r="24" spans="1:15" ht="14.25" customHeight="1">
      <c r="A24" s="5" t="s">
        <v>42</v>
      </c>
      <c r="B24" s="6" t="s">
        <v>43</v>
      </c>
      <c r="C24" s="7">
        <v>3044</v>
      </c>
      <c r="D24" s="7">
        <v>2143</v>
      </c>
      <c r="E24" s="7">
        <v>357</v>
      </c>
      <c r="F24" s="7">
        <f>SUM(C24-D24-E24)</f>
        <v>544</v>
      </c>
      <c r="G24" s="7">
        <v>6336</v>
      </c>
      <c r="H24" s="7">
        <v>3558</v>
      </c>
      <c r="I24" s="7">
        <v>518</v>
      </c>
      <c r="J24" s="7">
        <f>SUM(G24-H24-I24)</f>
        <v>2260</v>
      </c>
      <c r="K24" s="7">
        <v>2266</v>
      </c>
      <c r="L24" s="7">
        <v>0</v>
      </c>
      <c r="M24" s="7">
        <v>178</v>
      </c>
      <c r="N24" s="7">
        <v>0</v>
      </c>
      <c r="O24" s="7">
        <v>0</v>
      </c>
    </row>
    <row r="25" spans="1:15" ht="14.25" customHeight="1">
      <c r="A25" s="11"/>
      <c r="B25" s="9" t="s">
        <v>44</v>
      </c>
      <c r="C25" s="10">
        <f aca="true" t="shared" si="3" ref="C25:O25">SUM(C24)</f>
        <v>3044</v>
      </c>
      <c r="D25" s="10">
        <f t="shared" si="3"/>
        <v>2143</v>
      </c>
      <c r="E25" s="10">
        <f t="shared" si="3"/>
        <v>357</v>
      </c>
      <c r="F25" s="10">
        <f t="shared" si="3"/>
        <v>544</v>
      </c>
      <c r="G25" s="10">
        <f t="shared" si="3"/>
        <v>6336</v>
      </c>
      <c r="H25" s="10">
        <f t="shared" si="3"/>
        <v>3558</v>
      </c>
      <c r="I25" s="10">
        <f t="shared" si="3"/>
        <v>518</v>
      </c>
      <c r="J25" s="10">
        <f t="shared" si="3"/>
        <v>2260</v>
      </c>
      <c r="K25" s="10">
        <f t="shared" si="3"/>
        <v>2266</v>
      </c>
      <c r="L25" s="10">
        <f t="shared" si="3"/>
        <v>0</v>
      </c>
      <c r="M25" s="10">
        <f t="shared" si="3"/>
        <v>178</v>
      </c>
      <c r="N25" s="10">
        <f t="shared" si="3"/>
        <v>0</v>
      </c>
      <c r="O25" s="10">
        <f t="shared" si="3"/>
        <v>0</v>
      </c>
    </row>
    <row r="26" spans="1:15" ht="12.75" customHeight="1">
      <c r="A26" s="5" t="s">
        <v>45</v>
      </c>
      <c r="B26" s="6" t="s">
        <v>46</v>
      </c>
      <c r="C26" s="7">
        <v>12193</v>
      </c>
      <c r="D26" s="7">
        <v>8475</v>
      </c>
      <c r="E26" s="7">
        <v>799</v>
      </c>
      <c r="F26" s="7">
        <f>SUM(C26-D26-E26)</f>
        <v>2919</v>
      </c>
      <c r="G26" s="7">
        <v>26648</v>
      </c>
      <c r="H26" s="7">
        <v>10936</v>
      </c>
      <c r="I26" s="7">
        <v>1448</v>
      </c>
      <c r="J26" s="7">
        <f>SUM(G26-H26-I26)</f>
        <v>14264</v>
      </c>
      <c r="K26" s="7">
        <v>351</v>
      </c>
      <c r="L26" s="7">
        <v>0</v>
      </c>
      <c r="M26" s="7">
        <v>1533</v>
      </c>
      <c r="N26" s="7">
        <v>91</v>
      </c>
      <c r="O26" s="7">
        <v>91</v>
      </c>
    </row>
    <row r="27" spans="1:15" ht="12.75" customHeight="1">
      <c r="A27" s="5" t="s">
        <v>47</v>
      </c>
      <c r="B27" s="6" t="s">
        <v>48</v>
      </c>
      <c r="C27" s="7">
        <v>4522</v>
      </c>
      <c r="D27" s="7">
        <v>3717</v>
      </c>
      <c r="E27" s="7">
        <v>465</v>
      </c>
      <c r="F27" s="7">
        <f>SUM(C27-D27-E27)</f>
        <v>340</v>
      </c>
      <c r="G27" s="7">
        <v>7004</v>
      </c>
      <c r="H27" s="7">
        <v>4787</v>
      </c>
      <c r="I27" s="7">
        <v>810</v>
      </c>
      <c r="J27" s="7">
        <f>SUM(G27-H27-I27)</f>
        <v>1407</v>
      </c>
      <c r="K27" s="7">
        <v>27</v>
      </c>
      <c r="L27" s="7">
        <v>0</v>
      </c>
      <c r="M27" s="7">
        <v>11</v>
      </c>
      <c r="N27" s="7">
        <v>0</v>
      </c>
      <c r="O27" s="7">
        <v>0</v>
      </c>
    </row>
    <row r="28" spans="1:15" ht="12.75" customHeight="1">
      <c r="A28" s="5" t="s">
        <v>49</v>
      </c>
      <c r="B28" s="6" t="s">
        <v>50</v>
      </c>
      <c r="C28" s="7">
        <v>4281</v>
      </c>
      <c r="D28" s="7">
        <v>2762</v>
      </c>
      <c r="E28" s="7">
        <v>372</v>
      </c>
      <c r="F28" s="7">
        <f>SUM(C28-D28-E28)</f>
        <v>1147</v>
      </c>
      <c r="G28" s="7">
        <v>8597</v>
      </c>
      <c r="H28" s="7">
        <v>4307</v>
      </c>
      <c r="I28" s="7">
        <v>753</v>
      </c>
      <c r="J28" s="7">
        <f>SUM(G28-H28-I28)</f>
        <v>3537</v>
      </c>
      <c r="K28" s="7">
        <v>0</v>
      </c>
      <c r="L28" s="7">
        <v>0</v>
      </c>
      <c r="M28" s="7">
        <v>122</v>
      </c>
      <c r="N28" s="7">
        <v>14</v>
      </c>
      <c r="O28" s="7">
        <v>14</v>
      </c>
    </row>
    <row r="29" spans="1:15" ht="12.75" customHeight="1">
      <c r="A29" s="5" t="s">
        <v>51</v>
      </c>
      <c r="B29" s="6" t="s">
        <v>52</v>
      </c>
      <c r="C29" s="7">
        <v>5470</v>
      </c>
      <c r="D29" s="7">
        <v>4207</v>
      </c>
      <c r="E29" s="7">
        <v>710</v>
      </c>
      <c r="F29" s="7">
        <f>SUM(C29-D29-E29)</f>
        <v>553</v>
      </c>
      <c r="G29" s="7">
        <v>10108</v>
      </c>
      <c r="H29" s="7">
        <v>6257</v>
      </c>
      <c r="I29" s="7">
        <v>1405</v>
      </c>
      <c r="J29" s="7">
        <f>SUM(G29-H29-I29)</f>
        <v>2446</v>
      </c>
      <c r="K29" s="7">
        <v>172</v>
      </c>
      <c r="L29" s="7">
        <v>0</v>
      </c>
      <c r="M29" s="7">
        <v>120</v>
      </c>
      <c r="N29" s="7">
        <v>29</v>
      </c>
      <c r="O29" s="7">
        <v>29</v>
      </c>
    </row>
    <row r="30" spans="1:15" ht="12.75" customHeight="1">
      <c r="A30" s="8"/>
      <c r="B30" s="9" t="s">
        <v>53</v>
      </c>
      <c r="C30" s="10">
        <f aca="true" t="shared" si="4" ref="C30:O30">SUM(C26:C29)</f>
        <v>26466</v>
      </c>
      <c r="D30" s="10">
        <f t="shared" si="4"/>
        <v>19161</v>
      </c>
      <c r="E30" s="10">
        <f t="shared" si="4"/>
        <v>2346</v>
      </c>
      <c r="F30" s="10">
        <f t="shared" si="4"/>
        <v>4959</v>
      </c>
      <c r="G30" s="10">
        <f t="shared" si="4"/>
        <v>52357</v>
      </c>
      <c r="H30" s="10">
        <f t="shared" si="4"/>
        <v>26287</v>
      </c>
      <c r="I30" s="10">
        <f t="shared" si="4"/>
        <v>4416</v>
      </c>
      <c r="J30" s="10">
        <f t="shared" si="4"/>
        <v>21654</v>
      </c>
      <c r="K30" s="10">
        <f t="shared" si="4"/>
        <v>550</v>
      </c>
      <c r="L30" s="10">
        <f t="shared" si="4"/>
        <v>0</v>
      </c>
      <c r="M30" s="10">
        <f t="shared" si="4"/>
        <v>1786</v>
      </c>
      <c r="N30" s="10">
        <f t="shared" si="4"/>
        <v>134</v>
      </c>
      <c r="O30" s="10">
        <f t="shared" si="4"/>
        <v>134</v>
      </c>
    </row>
    <row r="31" spans="1:15" ht="12.75" customHeight="1">
      <c r="A31" s="5" t="s">
        <v>54</v>
      </c>
      <c r="B31" s="6" t="s">
        <v>55</v>
      </c>
      <c r="C31" s="7">
        <v>11299</v>
      </c>
      <c r="D31" s="7">
        <v>7784</v>
      </c>
      <c r="E31" s="7">
        <v>327</v>
      </c>
      <c r="F31" s="7">
        <f aca="true" t="shared" si="5" ref="F31:F42">SUM(C31-D31-E31)</f>
        <v>3188</v>
      </c>
      <c r="G31" s="7">
        <v>26080</v>
      </c>
      <c r="H31" s="7">
        <v>12891</v>
      </c>
      <c r="I31" s="7">
        <v>751</v>
      </c>
      <c r="J31" s="7">
        <f aca="true" t="shared" si="6" ref="J31:J42">SUM(G31-H31-I31)</f>
        <v>12438</v>
      </c>
      <c r="K31" s="7">
        <v>265</v>
      </c>
      <c r="L31" s="7">
        <v>0</v>
      </c>
      <c r="M31" s="7">
        <v>881</v>
      </c>
      <c r="N31" s="7">
        <v>52</v>
      </c>
      <c r="O31" s="7">
        <v>52</v>
      </c>
    </row>
    <row r="32" spans="1:15" ht="12.75" customHeight="1">
      <c r="A32" s="5" t="s">
        <v>56</v>
      </c>
      <c r="B32" s="6" t="s">
        <v>57</v>
      </c>
      <c r="C32" s="7">
        <v>17476</v>
      </c>
      <c r="D32" s="7">
        <v>12709</v>
      </c>
      <c r="E32" s="7">
        <v>768</v>
      </c>
      <c r="F32" s="7">
        <f t="shared" si="5"/>
        <v>3999</v>
      </c>
      <c r="G32" s="7">
        <v>50355</v>
      </c>
      <c r="H32" s="7">
        <v>24614</v>
      </c>
      <c r="I32" s="7">
        <v>1542</v>
      </c>
      <c r="J32" s="7">
        <f t="shared" si="6"/>
        <v>24199</v>
      </c>
      <c r="K32" s="7">
        <v>1138</v>
      </c>
      <c r="L32" s="7">
        <v>0</v>
      </c>
      <c r="M32" s="7">
        <v>11657</v>
      </c>
      <c r="N32" s="7">
        <v>192</v>
      </c>
      <c r="O32" s="7">
        <v>186</v>
      </c>
    </row>
    <row r="33" spans="1:15" ht="12.75" customHeight="1">
      <c r="A33" s="5" t="s">
        <v>58</v>
      </c>
      <c r="B33" s="6" t="s">
        <v>59</v>
      </c>
      <c r="C33" s="7">
        <v>9095</v>
      </c>
      <c r="D33" s="7">
        <v>7272</v>
      </c>
      <c r="E33" s="7">
        <v>734</v>
      </c>
      <c r="F33" s="7">
        <f t="shared" si="5"/>
        <v>1089</v>
      </c>
      <c r="G33" s="7">
        <v>18809</v>
      </c>
      <c r="H33" s="7">
        <v>6824</v>
      </c>
      <c r="I33" s="7">
        <v>912</v>
      </c>
      <c r="J33" s="7">
        <f t="shared" si="6"/>
        <v>11073</v>
      </c>
      <c r="K33" s="7">
        <v>722</v>
      </c>
      <c r="L33" s="7">
        <v>0</v>
      </c>
      <c r="M33" s="7">
        <v>2981</v>
      </c>
      <c r="N33" s="7">
        <v>64</v>
      </c>
      <c r="O33" s="7">
        <v>47</v>
      </c>
    </row>
    <row r="34" spans="1:15" ht="12.75" customHeight="1">
      <c r="A34" s="5" t="s">
        <v>60</v>
      </c>
      <c r="B34" s="6" t="s">
        <v>61</v>
      </c>
      <c r="C34" s="7">
        <v>5334</v>
      </c>
      <c r="D34" s="7">
        <v>2479</v>
      </c>
      <c r="E34" s="7">
        <v>57</v>
      </c>
      <c r="F34" s="7">
        <f t="shared" si="5"/>
        <v>2798</v>
      </c>
      <c r="G34" s="7">
        <v>12755</v>
      </c>
      <c r="H34" s="7">
        <v>5058</v>
      </c>
      <c r="I34" s="7">
        <v>131</v>
      </c>
      <c r="J34" s="7">
        <f t="shared" si="6"/>
        <v>7566</v>
      </c>
      <c r="K34" s="7">
        <v>86</v>
      </c>
      <c r="L34" s="7">
        <v>0</v>
      </c>
      <c r="M34" s="7">
        <v>3300</v>
      </c>
      <c r="N34" s="7">
        <v>0</v>
      </c>
      <c r="O34" s="7">
        <v>0</v>
      </c>
    </row>
    <row r="35" spans="1:15" ht="12.75" customHeight="1">
      <c r="A35" s="5" t="s">
        <v>62</v>
      </c>
      <c r="B35" s="6" t="s">
        <v>63</v>
      </c>
      <c r="C35" s="7">
        <v>4014</v>
      </c>
      <c r="D35" s="7">
        <v>3651</v>
      </c>
      <c r="E35" s="7">
        <v>0</v>
      </c>
      <c r="F35" s="7">
        <f t="shared" si="5"/>
        <v>363</v>
      </c>
      <c r="G35" s="7">
        <v>5245</v>
      </c>
      <c r="H35" s="7">
        <v>4288</v>
      </c>
      <c r="I35" s="7">
        <v>0</v>
      </c>
      <c r="J35" s="7">
        <f t="shared" si="6"/>
        <v>957</v>
      </c>
      <c r="K35" s="7">
        <v>36</v>
      </c>
      <c r="L35" s="7">
        <v>0</v>
      </c>
      <c r="M35" s="7">
        <v>10</v>
      </c>
      <c r="N35" s="7">
        <v>0</v>
      </c>
      <c r="O35" s="7">
        <v>0</v>
      </c>
    </row>
    <row r="36" spans="1:15" ht="12.75" customHeight="1">
      <c r="A36" s="5" t="s">
        <v>64</v>
      </c>
      <c r="B36" s="6" t="s">
        <v>65</v>
      </c>
      <c r="C36" s="7">
        <v>2133</v>
      </c>
      <c r="D36" s="7">
        <v>1525</v>
      </c>
      <c r="E36" s="7">
        <v>372</v>
      </c>
      <c r="F36" s="7">
        <f t="shared" si="5"/>
        <v>236</v>
      </c>
      <c r="G36" s="7">
        <v>4640</v>
      </c>
      <c r="H36" s="7">
        <v>3223</v>
      </c>
      <c r="I36" s="7">
        <v>557</v>
      </c>
      <c r="J36" s="7">
        <f t="shared" si="6"/>
        <v>860</v>
      </c>
      <c r="K36" s="7">
        <v>0</v>
      </c>
      <c r="L36" s="7">
        <v>0</v>
      </c>
      <c r="M36" s="7">
        <v>96</v>
      </c>
      <c r="N36" s="7">
        <v>0</v>
      </c>
      <c r="O36" s="7">
        <v>0</v>
      </c>
    </row>
    <row r="37" spans="1:15" ht="12.75" customHeight="1">
      <c r="A37" s="5" t="s">
        <v>66</v>
      </c>
      <c r="B37" s="6" t="s">
        <v>67</v>
      </c>
      <c r="C37" s="7">
        <v>3551</v>
      </c>
      <c r="D37" s="7">
        <v>3109</v>
      </c>
      <c r="E37" s="7">
        <v>0</v>
      </c>
      <c r="F37" s="7">
        <f t="shared" si="5"/>
        <v>442</v>
      </c>
      <c r="G37" s="7">
        <v>8868</v>
      </c>
      <c r="H37" s="7">
        <v>6751</v>
      </c>
      <c r="I37" s="7">
        <v>0</v>
      </c>
      <c r="J37" s="7">
        <f t="shared" si="6"/>
        <v>2117</v>
      </c>
      <c r="K37" s="7">
        <v>44</v>
      </c>
      <c r="L37" s="7">
        <v>0</v>
      </c>
      <c r="M37" s="7">
        <v>828</v>
      </c>
      <c r="N37" s="7">
        <v>27</v>
      </c>
      <c r="O37" s="7">
        <v>27</v>
      </c>
    </row>
    <row r="38" spans="1:15" ht="12.75" customHeight="1">
      <c r="A38" s="5" t="s">
        <v>68</v>
      </c>
      <c r="B38" s="6" t="s">
        <v>69</v>
      </c>
      <c r="C38" s="7">
        <v>42695</v>
      </c>
      <c r="D38" s="7">
        <v>28157</v>
      </c>
      <c r="E38" s="7">
        <v>1833</v>
      </c>
      <c r="F38" s="7">
        <f t="shared" si="5"/>
        <v>12705</v>
      </c>
      <c r="G38" s="7">
        <v>70954</v>
      </c>
      <c r="H38" s="7">
        <v>34599</v>
      </c>
      <c r="I38" s="7">
        <v>3621</v>
      </c>
      <c r="J38" s="7">
        <f t="shared" si="6"/>
        <v>32734</v>
      </c>
      <c r="K38" s="7">
        <v>2120</v>
      </c>
      <c r="L38" s="7">
        <v>0</v>
      </c>
      <c r="M38" s="7">
        <v>4203</v>
      </c>
      <c r="N38" s="7">
        <v>31242</v>
      </c>
      <c r="O38" s="7">
        <v>29688</v>
      </c>
    </row>
    <row r="39" spans="1:15" ht="12.75" customHeight="1">
      <c r="A39" s="5" t="s">
        <v>70</v>
      </c>
      <c r="B39" s="6" t="s">
        <v>71</v>
      </c>
      <c r="C39" s="7">
        <v>8129</v>
      </c>
      <c r="D39" s="7">
        <v>6798</v>
      </c>
      <c r="E39" s="7">
        <v>183</v>
      </c>
      <c r="F39" s="7">
        <f t="shared" si="5"/>
        <v>1148</v>
      </c>
      <c r="G39" s="7">
        <v>11702</v>
      </c>
      <c r="H39" s="7">
        <v>8096</v>
      </c>
      <c r="I39" s="7">
        <v>395</v>
      </c>
      <c r="J39" s="7">
        <f t="shared" si="6"/>
        <v>3211</v>
      </c>
      <c r="K39" s="7">
        <v>89</v>
      </c>
      <c r="L39" s="7">
        <v>0</v>
      </c>
      <c r="M39" s="7">
        <v>156</v>
      </c>
      <c r="N39" s="7">
        <v>0</v>
      </c>
      <c r="O39" s="7">
        <v>0</v>
      </c>
    </row>
    <row r="40" spans="1:15" ht="12.75" customHeight="1">
      <c r="A40" s="5" t="s">
        <v>72</v>
      </c>
      <c r="B40" s="6" t="s">
        <v>73</v>
      </c>
      <c r="C40" s="7">
        <v>5639</v>
      </c>
      <c r="D40" s="7">
        <v>4492</v>
      </c>
      <c r="E40" s="7">
        <v>369</v>
      </c>
      <c r="F40" s="7">
        <f t="shared" si="5"/>
        <v>778</v>
      </c>
      <c r="G40" s="7">
        <v>12735</v>
      </c>
      <c r="H40" s="7">
        <v>7688</v>
      </c>
      <c r="I40" s="7">
        <v>663</v>
      </c>
      <c r="J40" s="7">
        <f t="shared" si="6"/>
        <v>4384</v>
      </c>
      <c r="K40" s="7">
        <v>147</v>
      </c>
      <c r="L40" s="7">
        <v>0</v>
      </c>
      <c r="M40" s="7">
        <v>4289</v>
      </c>
      <c r="N40" s="7">
        <v>0</v>
      </c>
      <c r="O40" s="7">
        <v>0</v>
      </c>
    </row>
    <row r="41" spans="1:15" ht="12.75" customHeight="1">
      <c r="A41" s="5" t="s">
        <v>74</v>
      </c>
      <c r="B41" s="6" t="s">
        <v>75</v>
      </c>
      <c r="C41" s="7">
        <v>3673</v>
      </c>
      <c r="D41" s="7">
        <v>2461</v>
      </c>
      <c r="E41" s="7">
        <v>0</v>
      </c>
      <c r="F41" s="7">
        <f t="shared" si="5"/>
        <v>1212</v>
      </c>
      <c r="G41" s="7">
        <v>6702</v>
      </c>
      <c r="H41" s="7">
        <v>4738</v>
      </c>
      <c r="I41" s="7">
        <v>0</v>
      </c>
      <c r="J41" s="7">
        <f t="shared" si="6"/>
        <v>1964</v>
      </c>
      <c r="K41" s="7">
        <v>697</v>
      </c>
      <c r="L41" s="7">
        <v>0</v>
      </c>
      <c r="M41" s="7">
        <v>57</v>
      </c>
      <c r="N41" s="7">
        <v>87</v>
      </c>
      <c r="O41" s="7">
        <v>87</v>
      </c>
    </row>
    <row r="42" spans="1:15" ht="12.75" customHeight="1">
      <c r="A42" s="5" t="s">
        <v>76</v>
      </c>
      <c r="B42" s="6" t="s">
        <v>77</v>
      </c>
      <c r="C42" s="7">
        <v>11163</v>
      </c>
      <c r="D42" s="7">
        <v>8460</v>
      </c>
      <c r="E42" s="7">
        <v>286</v>
      </c>
      <c r="F42" s="7">
        <f t="shared" si="5"/>
        <v>2417</v>
      </c>
      <c r="G42" s="7">
        <v>13871</v>
      </c>
      <c r="H42" s="7">
        <v>9348</v>
      </c>
      <c r="I42" s="7">
        <v>396</v>
      </c>
      <c r="J42" s="7">
        <f t="shared" si="6"/>
        <v>4127</v>
      </c>
      <c r="K42" s="7">
        <v>399</v>
      </c>
      <c r="L42" s="7">
        <v>0</v>
      </c>
      <c r="M42" s="7">
        <v>45</v>
      </c>
      <c r="N42" s="7">
        <v>7</v>
      </c>
      <c r="O42" s="7">
        <v>7</v>
      </c>
    </row>
    <row r="43" spans="1:15" ht="12.75" customHeight="1">
      <c r="A43" s="8"/>
      <c r="B43" s="9" t="s">
        <v>78</v>
      </c>
      <c r="C43" s="10">
        <f aca="true" t="shared" si="7" ref="C43:O43">SUM(C31:C42)</f>
        <v>124201</v>
      </c>
      <c r="D43" s="10">
        <f t="shared" si="7"/>
        <v>88897</v>
      </c>
      <c r="E43" s="10">
        <f t="shared" si="7"/>
        <v>4929</v>
      </c>
      <c r="F43" s="10">
        <f t="shared" si="7"/>
        <v>30375</v>
      </c>
      <c r="G43" s="10">
        <f t="shared" si="7"/>
        <v>242716</v>
      </c>
      <c r="H43" s="10">
        <f t="shared" si="7"/>
        <v>128118</v>
      </c>
      <c r="I43" s="10">
        <f t="shared" si="7"/>
        <v>8968</v>
      </c>
      <c r="J43" s="10">
        <f t="shared" si="7"/>
        <v>105630</v>
      </c>
      <c r="K43" s="10">
        <f t="shared" si="7"/>
        <v>5743</v>
      </c>
      <c r="L43" s="10">
        <f t="shared" si="7"/>
        <v>0</v>
      </c>
      <c r="M43" s="10">
        <f t="shared" si="7"/>
        <v>28503</v>
      </c>
      <c r="N43" s="10">
        <f t="shared" si="7"/>
        <v>31671</v>
      </c>
      <c r="O43" s="10">
        <f t="shared" si="7"/>
        <v>30094</v>
      </c>
    </row>
    <row r="44" spans="1:15" ht="12.75" customHeight="1">
      <c r="A44" s="5" t="s">
        <v>79</v>
      </c>
      <c r="B44" s="6" t="s">
        <v>80</v>
      </c>
      <c r="C44" s="7">
        <v>10281</v>
      </c>
      <c r="D44" s="7">
        <v>7696</v>
      </c>
      <c r="E44" s="7">
        <v>726</v>
      </c>
      <c r="F44" s="7">
        <f>SUM(C44-D44-E44)</f>
        <v>1859</v>
      </c>
      <c r="G44" s="7">
        <v>28246</v>
      </c>
      <c r="H44" s="7">
        <v>16130</v>
      </c>
      <c r="I44" s="7">
        <v>1069</v>
      </c>
      <c r="J44" s="7">
        <f>SUM(G44-H44-I44)</f>
        <v>11047</v>
      </c>
      <c r="K44" s="7">
        <v>1255</v>
      </c>
      <c r="L44" s="7">
        <v>98</v>
      </c>
      <c r="M44" s="7">
        <v>503</v>
      </c>
      <c r="N44" s="7">
        <v>114</v>
      </c>
      <c r="O44" s="7">
        <v>114</v>
      </c>
    </row>
    <row r="45" spans="1:256" ht="12.75" customHeight="1">
      <c r="A45" s="5" t="s">
        <v>81</v>
      </c>
      <c r="B45" s="6" t="s">
        <v>82</v>
      </c>
      <c r="C45" s="7">
        <v>10212</v>
      </c>
      <c r="D45" s="7">
        <v>7495</v>
      </c>
      <c r="E45" s="7">
        <v>641</v>
      </c>
      <c r="F45" s="7">
        <f>SUM(C45-D45-E45)</f>
        <v>2076</v>
      </c>
      <c r="G45" s="7">
        <v>30338</v>
      </c>
      <c r="H45" s="7">
        <v>14533</v>
      </c>
      <c r="I45" s="7">
        <v>1432</v>
      </c>
      <c r="J45" s="7">
        <f>SUM(G45-H45-I45)</f>
        <v>14373</v>
      </c>
      <c r="K45" s="7">
        <v>4788</v>
      </c>
      <c r="L45" s="7">
        <v>0</v>
      </c>
      <c r="M45" s="7">
        <v>2590</v>
      </c>
      <c r="N45" s="7">
        <v>57</v>
      </c>
      <c r="O45" s="7">
        <v>57</v>
      </c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15" ht="12.75" customHeight="1">
      <c r="A46" s="8"/>
      <c r="B46" s="9" t="s">
        <v>83</v>
      </c>
      <c r="C46" s="10">
        <f aca="true" t="shared" si="8" ref="C46:O46">SUM(C44:C45)</f>
        <v>20493</v>
      </c>
      <c r="D46" s="10">
        <f t="shared" si="8"/>
        <v>15191</v>
      </c>
      <c r="E46" s="10">
        <f t="shared" si="8"/>
        <v>1367</v>
      </c>
      <c r="F46" s="10">
        <f t="shared" si="8"/>
        <v>3935</v>
      </c>
      <c r="G46" s="10">
        <f t="shared" si="8"/>
        <v>58584</v>
      </c>
      <c r="H46" s="10">
        <f t="shared" si="8"/>
        <v>30663</v>
      </c>
      <c r="I46" s="10">
        <f t="shared" si="8"/>
        <v>2501</v>
      </c>
      <c r="J46" s="10">
        <f t="shared" si="8"/>
        <v>25420</v>
      </c>
      <c r="K46" s="10">
        <f t="shared" si="8"/>
        <v>6043</v>
      </c>
      <c r="L46" s="10">
        <f t="shared" si="8"/>
        <v>98</v>
      </c>
      <c r="M46" s="10">
        <f t="shared" si="8"/>
        <v>3093</v>
      </c>
      <c r="N46" s="10">
        <f t="shared" si="8"/>
        <v>171</v>
      </c>
      <c r="O46" s="10">
        <f t="shared" si="8"/>
        <v>171</v>
      </c>
    </row>
    <row r="47" spans="1:15" ht="12.75" customHeight="1">
      <c r="A47" s="5" t="s">
        <v>84</v>
      </c>
      <c r="B47" s="6" t="s">
        <v>85</v>
      </c>
      <c r="C47" s="7">
        <v>2251</v>
      </c>
      <c r="D47" s="7">
        <v>1597</v>
      </c>
      <c r="E47" s="7">
        <v>0</v>
      </c>
      <c r="F47" s="7">
        <f>SUM(C47-D47-E47)</f>
        <v>654</v>
      </c>
      <c r="G47" s="7">
        <v>3266</v>
      </c>
      <c r="H47" s="7">
        <v>1918</v>
      </c>
      <c r="I47" s="7">
        <v>0</v>
      </c>
      <c r="J47" s="7">
        <f>SUM(G47-H47-I47)</f>
        <v>1348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12.75" customHeight="1">
      <c r="A48" s="5" t="s">
        <v>86</v>
      </c>
      <c r="B48" s="6" t="s">
        <v>87</v>
      </c>
      <c r="C48" s="7">
        <v>3632</v>
      </c>
      <c r="D48" s="7">
        <v>2622</v>
      </c>
      <c r="E48" s="7">
        <v>0</v>
      </c>
      <c r="F48" s="7">
        <f>SUM(C48-D48-E48)</f>
        <v>1010</v>
      </c>
      <c r="G48" s="7">
        <v>7665</v>
      </c>
      <c r="H48" s="7">
        <v>4892</v>
      </c>
      <c r="I48" s="7">
        <v>0</v>
      </c>
      <c r="J48" s="7">
        <f>SUM(G48-H48-I48)</f>
        <v>2773</v>
      </c>
      <c r="K48" s="7">
        <v>221</v>
      </c>
      <c r="L48" s="7">
        <v>0</v>
      </c>
      <c r="M48" s="7">
        <v>728</v>
      </c>
      <c r="N48" s="7">
        <v>386</v>
      </c>
      <c r="O48" s="7">
        <v>386</v>
      </c>
    </row>
    <row r="49" spans="1:15" ht="12.75" customHeight="1">
      <c r="A49" s="5" t="s">
        <v>88</v>
      </c>
      <c r="B49" s="6" t="s">
        <v>89</v>
      </c>
      <c r="C49" s="7">
        <v>2232</v>
      </c>
      <c r="D49" s="7">
        <v>1698</v>
      </c>
      <c r="E49" s="7">
        <v>0</v>
      </c>
      <c r="F49" s="7">
        <f>SUM(C49-D49-E49)</f>
        <v>534</v>
      </c>
      <c r="G49" s="7">
        <v>3779</v>
      </c>
      <c r="H49" s="7">
        <v>2824</v>
      </c>
      <c r="I49" s="7">
        <v>0</v>
      </c>
      <c r="J49" s="7">
        <f>SUM(G49-H49-I49)</f>
        <v>955</v>
      </c>
      <c r="K49" s="7">
        <v>103</v>
      </c>
      <c r="L49" s="7">
        <v>0</v>
      </c>
      <c r="M49" s="7">
        <v>76</v>
      </c>
      <c r="N49" s="7">
        <v>0</v>
      </c>
      <c r="O49" s="7">
        <v>0</v>
      </c>
    </row>
    <row r="50" spans="1:15" ht="12.75" customHeight="1">
      <c r="A50" s="5" t="s">
        <v>90</v>
      </c>
      <c r="B50" s="6" t="s">
        <v>91</v>
      </c>
      <c r="C50" s="7">
        <v>9712</v>
      </c>
      <c r="D50" s="7">
        <v>7561</v>
      </c>
      <c r="E50" s="7">
        <v>484</v>
      </c>
      <c r="F50" s="7">
        <f>SUM(C50-D50-E50)</f>
        <v>1667</v>
      </c>
      <c r="G50" s="7">
        <v>20090</v>
      </c>
      <c r="H50" s="7">
        <v>12599</v>
      </c>
      <c r="I50" s="7">
        <v>915</v>
      </c>
      <c r="J50" s="7">
        <f>SUM(G50-H50-I50)</f>
        <v>6576</v>
      </c>
      <c r="K50" s="7">
        <v>1209</v>
      </c>
      <c r="L50" s="7">
        <v>0</v>
      </c>
      <c r="M50" s="7">
        <v>2615</v>
      </c>
      <c r="N50" s="7">
        <v>56</v>
      </c>
      <c r="O50" s="7">
        <v>56</v>
      </c>
    </row>
    <row r="51" spans="1:15" ht="12.75" customHeight="1">
      <c r="A51" s="8"/>
      <c r="B51" s="9" t="s">
        <v>92</v>
      </c>
      <c r="C51" s="10">
        <f aca="true" t="shared" si="9" ref="C51:O51">SUM(C47:C50)</f>
        <v>17827</v>
      </c>
      <c r="D51" s="10">
        <f t="shared" si="9"/>
        <v>13478</v>
      </c>
      <c r="E51" s="10">
        <f t="shared" si="9"/>
        <v>484</v>
      </c>
      <c r="F51" s="10">
        <f t="shared" si="9"/>
        <v>3865</v>
      </c>
      <c r="G51" s="10">
        <f t="shared" si="9"/>
        <v>34800</v>
      </c>
      <c r="H51" s="10">
        <f t="shared" si="9"/>
        <v>22233</v>
      </c>
      <c r="I51" s="10">
        <f t="shared" si="9"/>
        <v>915</v>
      </c>
      <c r="J51" s="10">
        <f t="shared" si="9"/>
        <v>11652</v>
      </c>
      <c r="K51" s="10">
        <f t="shared" si="9"/>
        <v>1533</v>
      </c>
      <c r="L51" s="10">
        <f t="shared" si="9"/>
        <v>0</v>
      </c>
      <c r="M51" s="10">
        <f t="shared" si="9"/>
        <v>3419</v>
      </c>
      <c r="N51" s="10">
        <f t="shared" si="9"/>
        <v>442</v>
      </c>
      <c r="O51" s="10">
        <f t="shared" si="9"/>
        <v>442</v>
      </c>
    </row>
    <row r="52" spans="1:15" ht="12.75" customHeight="1">
      <c r="A52" s="5" t="s">
        <v>93</v>
      </c>
      <c r="B52" s="6" t="s">
        <v>94</v>
      </c>
      <c r="C52" s="7">
        <v>3421</v>
      </c>
      <c r="D52" s="7">
        <v>2244</v>
      </c>
      <c r="E52" s="7">
        <v>21</v>
      </c>
      <c r="F52" s="7">
        <f aca="true" t="shared" si="10" ref="F52:F58">SUM(C52-D52-E52)</f>
        <v>1156</v>
      </c>
      <c r="G52" s="7">
        <v>8000</v>
      </c>
      <c r="H52" s="7">
        <v>4477</v>
      </c>
      <c r="I52" s="7">
        <v>45</v>
      </c>
      <c r="J52" s="7">
        <f aca="true" t="shared" si="11" ref="J52:J58">SUM(G52-H52-I52)</f>
        <v>3478</v>
      </c>
      <c r="K52" s="7">
        <v>1674</v>
      </c>
      <c r="L52" s="7">
        <v>0</v>
      </c>
      <c r="M52" s="7">
        <v>50</v>
      </c>
      <c r="N52" s="7">
        <v>52</v>
      </c>
      <c r="O52" s="7">
        <v>52</v>
      </c>
    </row>
    <row r="53" spans="1:15" ht="12.75" customHeight="1">
      <c r="A53" s="5" t="s">
        <v>95</v>
      </c>
      <c r="B53" s="6" t="s">
        <v>96</v>
      </c>
      <c r="C53" s="7">
        <v>12828</v>
      </c>
      <c r="D53" s="7">
        <v>7254</v>
      </c>
      <c r="E53" s="7">
        <v>277</v>
      </c>
      <c r="F53" s="7">
        <f t="shared" si="10"/>
        <v>5297</v>
      </c>
      <c r="G53" s="7">
        <v>33649</v>
      </c>
      <c r="H53" s="7">
        <v>16181</v>
      </c>
      <c r="I53" s="7">
        <v>723</v>
      </c>
      <c r="J53" s="7">
        <f t="shared" si="11"/>
        <v>16745</v>
      </c>
      <c r="K53" s="7">
        <v>1025</v>
      </c>
      <c r="L53" s="7">
        <v>0</v>
      </c>
      <c r="M53" s="7">
        <v>7771</v>
      </c>
      <c r="N53" s="7">
        <v>12</v>
      </c>
      <c r="O53" s="7">
        <v>12</v>
      </c>
    </row>
    <row r="54" spans="1:15" ht="12.75" customHeight="1">
      <c r="A54" s="5" t="s">
        <v>97</v>
      </c>
      <c r="B54" s="6" t="s">
        <v>98</v>
      </c>
      <c r="C54" s="7">
        <v>2256</v>
      </c>
      <c r="D54" s="7">
        <v>1077</v>
      </c>
      <c r="E54" s="7">
        <v>84</v>
      </c>
      <c r="F54" s="7">
        <f t="shared" si="10"/>
        <v>1095</v>
      </c>
      <c r="G54" s="7">
        <v>6760</v>
      </c>
      <c r="H54" s="7">
        <v>2574</v>
      </c>
      <c r="I54" s="7">
        <v>252</v>
      </c>
      <c r="J54" s="7">
        <f t="shared" si="11"/>
        <v>3934</v>
      </c>
      <c r="K54" s="7">
        <v>101</v>
      </c>
      <c r="L54" s="7">
        <v>0</v>
      </c>
      <c r="M54" s="7">
        <v>2367</v>
      </c>
      <c r="N54" s="7">
        <v>0</v>
      </c>
      <c r="O54" s="7">
        <v>0</v>
      </c>
    </row>
    <row r="55" spans="1:15" ht="12.75" customHeight="1">
      <c r="A55" s="5" t="s">
        <v>99</v>
      </c>
      <c r="B55" s="6" t="s">
        <v>100</v>
      </c>
      <c r="C55" s="7">
        <v>9696</v>
      </c>
      <c r="D55" s="7">
        <v>6074</v>
      </c>
      <c r="E55" s="7">
        <v>350</v>
      </c>
      <c r="F55" s="7">
        <f t="shared" si="10"/>
        <v>3272</v>
      </c>
      <c r="G55" s="7">
        <v>27398</v>
      </c>
      <c r="H55" s="7">
        <v>13986</v>
      </c>
      <c r="I55" s="7">
        <v>760</v>
      </c>
      <c r="J55" s="7">
        <f t="shared" si="11"/>
        <v>12652</v>
      </c>
      <c r="K55" s="7">
        <v>1719</v>
      </c>
      <c r="L55" s="7">
        <v>0</v>
      </c>
      <c r="M55" s="7">
        <v>1650</v>
      </c>
      <c r="N55" s="7">
        <v>29</v>
      </c>
      <c r="O55" s="7">
        <v>29</v>
      </c>
    </row>
    <row r="56" spans="1:15" ht="12.75" customHeight="1">
      <c r="A56" s="5" t="s">
        <v>101</v>
      </c>
      <c r="B56" s="6" t="s">
        <v>102</v>
      </c>
      <c r="C56" s="7">
        <v>13058</v>
      </c>
      <c r="D56" s="7">
        <v>8524</v>
      </c>
      <c r="E56" s="7">
        <v>660</v>
      </c>
      <c r="F56" s="7">
        <f t="shared" si="10"/>
        <v>3874</v>
      </c>
      <c r="G56" s="7">
        <v>31715</v>
      </c>
      <c r="H56" s="7">
        <v>16546</v>
      </c>
      <c r="I56" s="7">
        <v>1357</v>
      </c>
      <c r="J56" s="7">
        <f t="shared" si="11"/>
        <v>13812</v>
      </c>
      <c r="K56" s="7">
        <v>2382</v>
      </c>
      <c r="L56" s="7">
        <v>0</v>
      </c>
      <c r="M56" s="7">
        <v>3790</v>
      </c>
      <c r="N56" s="7">
        <v>1855</v>
      </c>
      <c r="O56" s="7">
        <v>1855</v>
      </c>
    </row>
    <row r="57" spans="1:15" ht="12.75" customHeight="1">
      <c r="A57" s="5" t="s">
        <v>103</v>
      </c>
      <c r="B57" s="6" t="s">
        <v>104</v>
      </c>
      <c r="C57" s="7">
        <v>14136</v>
      </c>
      <c r="D57" s="7">
        <v>8610</v>
      </c>
      <c r="E57" s="7">
        <v>1010</v>
      </c>
      <c r="F57" s="7">
        <f t="shared" si="10"/>
        <v>4516</v>
      </c>
      <c r="G57" s="7">
        <v>37653</v>
      </c>
      <c r="H57" s="7">
        <v>19068</v>
      </c>
      <c r="I57" s="7">
        <v>1766</v>
      </c>
      <c r="J57" s="7">
        <f t="shared" si="11"/>
        <v>16819</v>
      </c>
      <c r="K57" s="7">
        <v>797</v>
      </c>
      <c r="L57" s="7">
        <v>0</v>
      </c>
      <c r="M57" s="7">
        <v>2308</v>
      </c>
      <c r="N57" s="7">
        <v>0</v>
      </c>
      <c r="O57" s="7">
        <v>0</v>
      </c>
    </row>
    <row r="58" spans="1:15" ht="12.75" customHeight="1">
      <c r="A58" s="5" t="s">
        <v>105</v>
      </c>
      <c r="B58" s="6" t="s">
        <v>106</v>
      </c>
      <c r="C58" s="7">
        <v>12037</v>
      </c>
      <c r="D58" s="7">
        <v>7016</v>
      </c>
      <c r="E58" s="7">
        <v>215</v>
      </c>
      <c r="F58" s="7">
        <f t="shared" si="10"/>
        <v>4806</v>
      </c>
      <c r="G58" s="7">
        <v>31980</v>
      </c>
      <c r="H58" s="7">
        <v>14440</v>
      </c>
      <c r="I58" s="7">
        <v>411</v>
      </c>
      <c r="J58" s="7">
        <f t="shared" si="11"/>
        <v>17129</v>
      </c>
      <c r="K58" s="7">
        <v>271</v>
      </c>
      <c r="L58" s="7">
        <v>0</v>
      </c>
      <c r="M58" s="7">
        <v>2812</v>
      </c>
      <c r="N58" s="7">
        <v>4358</v>
      </c>
      <c r="O58" s="7">
        <v>3230</v>
      </c>
    </row>
    <row r="59" spans="1:15" ht="12.75" customHeight="1">
      <c r="A59" s="8"/>
      <c r="B59" s="9" t="s">
        <v>107</v>
      </c>
      <c r="C59" s="10">
        <f aca="true" t="shared" si="12" ref="C59:O59">SUM(C52:C58)</f>
        <v>67432</v>
      </c>
      <c r="D59" s="10">
        <f t="shared" si="12"/>
        <v>40799</v>
      </c>
      <c r="E59" s="10">
        <f t="shared" si="12"/>
        <v>2617</v>
      </c>
      <c r="F59" s="10">
        <f t="shared" si="12"/>
        <v>24016</v>
      </c>
      <c r="G59" s="10">
        <f t="shared" si="12"/>
        <v>177155</v>
      </c>
      <c r="H59" s="10">
        <f t="shared" si="12"/>
        <v>87272</v>
      </c>
      <c r="I59" s="10">
        <f t="shared" si="12"/>
        <v>5314</v>
      </c>
      <c r="J59" s="10">
        <f t="shared" si="12"/>
        <v>84569</v>
      </c>
      <c r="K59" s="10">
        <f t="shared" si="12"/>
        <v>7969</v>
      </c>
      <c r="L59" s="10">
        <f t="shared" si="12"/>
        <v>0</v>
      </c>
      <c r="M59" s="10">
        <f t="shared" si="12"/>
        <v>20748</v>
      </c>
      <c r="N59" s="10">
        <f t="shared" si="12"/>
        <v>6306</v>
      </c>
      <c r="O59" s="10">
        <f t="shared" si="12"/>
        <v>5178</v>
      </c>
    </row>
    <row r="60" spans="1:15" ht="12.75" customHeight="1">
      <c r="A60" s="5" t="s">
        <v>108</v>
      </c>
      <c r="B60" s="6" t="s">
        <v>109</v>
      </c>
      <c r="C60" s="7">
        <v>10642</v>
      </c>
      <c r="D60" s="7">
        <v>6395</v>
      </c>
      <c r="E60" s="7">
        <v>1749</v>
      </c>
      <c r="F60" s="7">
        <f aca="true" t="shared" si="13" ref="F60:F68">SUM(C60-D60-E60)</f>
        <v>2498</v>
      </c>
      <c r="G60" s="7">
        <v>26792</v>
      </c>
      <c r="H60" s="7">
        <v>14059</v>
      </c>
      <c r="I60" s="7">
        <v>3210</v>
      </c>
      <c r="J60" s="7">
        <f aca="true" t="shared" si="14" ref="J60:J68">SUM(G60-H60-I60)</f>
        <v>9523</v>
      </c>
      <c r="K60" s="7">
        <v>59</v>
      </c>
      <c r="L60" s="7">
        <v>0</v>
      </c>
      <c r="M60" s="7">
        <v>1909</v>
      </c>
      <c r="N60" s="7">
        <v>154</v>
      </c>
      <c r="O60" s="7">
        <v>121</v>
      </c>
    </row>
    <row r="61" spans="1:15" ht="12.75" customHeight="1">
      <c r="A61" s="5" t="s">
        <v>110</v>
      </c>
      <c r="B61" s="6" t="s">
        <v>111</v>
      </c>
      <c r="C61" s="7">
        <v>3977</v>
      </c>
      <c r="D61" s="7">
        <v>3161</v>
      </c>
      <c r="E61" s="7">
        <v>122</v>
      </c>
      <c r="F61" s="7">
        <f t="shared" si="13"/>
        <v>694</v>
      </c>
      <c r="G61" s="7">
        <v>9498</v>
      </c>
      <c r="H61" s="7">
        <v>6706</v>
      </c>
      <c r="I61" s="7">
        <v>297</v>
      </c>
      <c r="J61" s="7">
        <f t="shared" si="14"/>
        <v>2495</v>
      </c>
      <c r="K61" s="7">
        <v>15</v>
      </c>
      <c r="L61" s="7">
        <v>0</v>
      </c>
      <c r="M61" s="7">
        <v>3147</v>
      </c>
      <c r="N61" s="7">
        <v>0</v>
      </c>
      <c r="O61" s="7">
        <v>0</v>
      </c>
    </row>
    <row r="62" spans="1:15" ht="12.75" customHeight="1">
      <c r="A62" s="5" t="s">
        <v>112</v>
      </c>
      <c r="B62" s="6" t="s">
        <v>113</v>
      </c>
      <c r="C62" s="7">
        <v>5398</v>
      </c>
      <c r="D62" s="7">
        <v>2840</v>
      </c>
      <c r="E62" s="7">
        <v>414</v>
      </c>
      <c r="F62" s="7">
        <f t="shared" si="13"/>
        <v>2144</v>
      </c>
      <c r="G62" s="7">
        <v>19923</v>
      </c>
      <c r="H62" s="7">
        <v>6371</v>
      </c>
      <c r="I62" s="7">
        <v>792</v>
      </c>
      <c r="J62" s="7">
        <f t="shared" si="14"/>
        <v>12760</v>
      </c>
      <c r="K62" s="7">
        <v>187</v>
      </c>
      <c r="L62" s="7">
        <v>0</v>
      </c>
      <c r="M62" s="7">
        <v>1686</v>
      </c>
      <c r="N62" s="7">
        <v>29</v>
      </c>
      <c r="O62" s="7">
        <v>29</v>
      </c>
    </row>
    <row r="63" spans="1:15" ht="12.75" customHeight="1">
      <c r="A63" s="5" t="s">
        <v>114</v>
      </c>
      <c r="B63" s="6" t="s">
        <v>115</v>
      </c>
      <c r="C63" s="7">
        <v>7846</v>
      </c>
      <c r="D63" s="7">
        <v>5268</v>
      </c>
      <c r="E63" s="7">
        <v>910</v>
      </c>
      <c r="F63" s="7">
        <f t="shared" si="13"/>
        <v>1668</v>
      </c>
      <c r="G63" s="7">
        <v>22401</v>
      </c>
      <c r="H63" s="7">
        <v>12215</v>
      </c>
      <c r="I63" s="7">
        <v>1739</v>
      </c>
      <c r="J63" s="7">
        <f t="shared" si="14"/>
        <v>8447</v>
      </c>
      <c r="K63" s="7">
        <v>60</v>
      </c>
      <c r="L63" s="7">
        <v>0</v>
      </c>
      <c r="M63" s="7">
        <v>6714</v>
      </c>
      <c r="N63" s="7">
        <v>59</v>
      </c>
      <c r="O63" s="7">
        <v>59</v>
      </c>
    </row>
    <row r="64" spans="1:15" ht="12.75" customHeight="1">
      <c r="A64" s="5" t="s">
        <v>116</v>
      </c>
      <c r="B64" s="6" t="s">
        <v>117</v>
      </c>
      <c r="C64" s="7">
        <v>5688</v>
      </c>
      <c r="D64" s="7">
        <v>3103</v>
      </c>
      <c r="E64" s="7">
        <v>913</v>
      </c>
      <c r="F64" s="7">
        <f t="shared" si="13"/>
        <v>1672</v>
      </c>
      <c r="G64" s="7">
        <v>17218</v>
      </c>
      <c r="H64" s="7">
        <v>7624</v>
      </c>
      <c r="I64" s="7">
        <v>1383</v>
      </c>
      <c r="J64" s="7">
        <f t="shared" si="14"/>
        <v>8211</v>
      </c>
      <c r="K64" s="7">
        <v>0</v>
      </c>
      <c r="L64" s="7">
        <v>0</v>
      </c>
      <c r="M64" s="7">
        <v>710</v>
      </c>
      <c r="N64" s="7">
        <v>90</v>
      </c>
      <c r="O64" s="7">
        <v>90</v>
      </c>
    </row>
    <row r="65" spans="1:15" ht="12.75" customHeight="1">
      <c r="A65" s="5" t="s">
        <v>118</v>
      </c>
      <c r="B65" s="6" t="s">
        <v>119</v>
      </c>
      <c r="C65" s="7">
        <v>4276</v>
      </c>
      <c r="D65" s="7">
        <v>2311</v>
      </c>
      <c r="E65" s="7">
        <v>696</v>
      </c>
      <c r="F65" s="7">
        <f t="shared" si="13"/>
        <v>1269</v>
      </c>
      <c r="G65" s="7">
        <v>14907</v>
      </c>
      <c r="H65" s="7">
        <v>5218</v>
      </c>
      <c r="I65" s="7">
        <v>1170</v>
      </c>
      <c r="J65" s="7">
        <f t="shared" si="14"/>
        <v>8519</v>
      </c>
      <c r="K65" s="7">
        <v>67</v>
      </c>
      <c r="L65" s="7">
        <v>0</v>
      </c>
      <c r="M65" s="7">
        <v>4428</v>
      </c>
      <c r="N65" s="7">
        <v>198</v>
      </c>
      <c r="O65" s="7">
        <v>198</v>
      </c>
    </row>
    <row r="66" spans="1:15" ht="12.75" customHeight="1">
      <c r="A66" s="5" t="s">
        <v>120</v>
      </c>
      <c r="B66" s="6" t="s">
        <v>121</v>
      </c>
      <c r="C66" s="7">
        <v>7622</v>
      </c>
      <c r="D66" s="7">
        <v>3488</v>
      </c>
      <c r="E66" s="7">
        <v>250</v>
      </c>
      <c r="F66" s="7">
        <f t="shared" si="13"/>
        <v>3884</v>
      </c>
      <c r="G66" s="7">
        <v>25198</v>
      </c>
      <c r="H66" s="7">
        <v>8019</v>
      </c>
      <c r="I66" s="7">
        <v>425</v>
      </c>
      <c r="J66" s="7">
        <f t="shared" si="14"/>
        <v>16754</v>
      </c>
      <c r="K66" s="7">
        <v>1132</v>
      </c>
      <c r="L66" s="7">
        <v>0</v>
      </c>
      <c r="M66" s="7">
        <v>8498</v>
      </c>
      <c r="N66" s="7">
        <v>0</v>
      </c>
      <c r="O66" s="7">
        <v>0</v>
      </c>
    </row>
    <row r="67" spans="1:15" ht="12.75" customHeight="1">
      <c r="A67" s="5" t="s">
        <v>122</v>
      </c>
      <c r="B67" s="6" t="s">
        <v>123</v>
      </c>
      <c r="C67" s="7">
        <v>8560</v>
      </c>
      <c r="D67" s="7">
        <v>2795</v>
      </c>
      <c r="E67" s="7">
        <v>0</v>
      </c>
      <c r="F67" s="7">
        <f t="shared" si="13"/>
        <v>5765</v>
      </c>
      <c r="G67" s="7">
        <v>22039</v>
      </c>
      <c r="H67" s="7">
        <v>6668</v>
      </c>
      <c r="I67" s="7">
        <v>0</v>
      </c>
      <c r="J67" s="7">
        <f t="shared" si="14"/>
        <v>15371</v>
      </c>
      <c r="K67" s="7">
        <v>1606</v>
      </c>
      <c r="L67" s="7">
        <v>0</v>
      </c>
      <c r="M67" s="7">
        <v>6512</v>
      </c>
      <c r="N67" s="7">
        <v>57</v>
      </c>
      <c r="O67" s="7">
        <v>57</v>
      </c>
    </row>
    <row r="68" spans="1:15" ht="12.75" customHeight="1">
      <c r="A68" s="5" t="s">
        <v>124</v>
      </c>
      <c r="B68" s="6" t="s">
        <v>125</v>
      </c>
      <c r="C68" s="7">
        <v>6951</v>
      </c>
      <c r="D68" s="7">
        <v>4807</v>
      </c>
      <c r="E68" s="7">
        <v>278</v>
      </c>
      <c r="F68" s="7">
        <f t="shared" si="13"/>
        <v>1866</v>
      </c>
      <c r="G68" s="7">
        <v>17328</v>
      </c>
      <c r="H68" s="7">
        <v>9193</v>
      </c>
      <c r="I68" s="7">
        <v>735</v>
      </c>
      <c r="J68" s="7">
        <f t="shared" si="14"/>
        <v>7400</v>
      </c>
      <c r="K68" s="7">
        <v>29</v>
      </c>
      <c r="L68" s="7">
        <v>0</v>
      </c>
      <c r="M68" s="7">
        <v>1050</v>
      </c>
      <c r="N68" s="7">
        <v>0</v>
      </c>
      <c r="O68" s="7">
        <v>0</v>
      </c>
    </row>
    <row r="69" spans="1:15" ht="12.75" customHeight="1">
      <c r="A69" s="8"/>
      <c r="B69" s="9" t="s">
        <v>126</v>
      </c>
      <c r="C69" s="10">
        <f aca="true" t="shared" si="15" ref="C69:O69">SUM(C60:C68)</f>
        <v>60960</v>
      </c>
      <c r="D69" s="10">
        <f t="shared" si="15"/>
        <v>34168</v>
      </c>
      <c r="E69" s="10">
        <f t="shared" si="15"/>
        <v>5332</v>
      </c>
      <c r="F69" s="10">
        <f t="shared" si="15"/>
        <v>21460</v>
      </c>
      <c r="G69" s="10">
        <f t="shared" si="15"/>
        <v>175304</v>
      </c>
      <c r="H69" s="10">
        <f t="shared" si="15"/>
        <v>76073</v>
      </c>
      <c r="I69" s="10">
        <f t="shared" si="15"/>
        <v>9751</v>
      </c>
      <c r="J69" s="10">
        <f t="shared" si="15"/>
        <v>89480</v>
      </c>
      <c r="K69" s="10">
        <f t="shared" si="15"/>
        <v>3155</v>
      </c>
      <c r="L69" s="10">
        <f t="shared" si="15"/>
        <v>0</v>
      </c>
      <c r="M69" s="10">
        <f t="shared" si="15"/>
        <v>34654</v>
      </c>
      <c r="N69" s="10">
        <f t="shared" si="15"/>
        <v>587</v>
      </c>
      <c r="O69" s="10">
        <f t="shared" si="15"/>
        <v>554</v>
      </c>
    </row>
    <row r="70" spans="1:15" ht="12.75" customHeight="1">
      <c r="A70" s="5" t="s">
        <v>127</v>
      </c>
      <c r="B70" s="6" t="s">
        <v>128</v>
      </c>
      <c r="C70" s="7">
        <v>4873</v>
      </c>
      <c r="D70" s="7">
        <v>2828</v>
      </c>
      <c r="E70" s="7">
        <v>755</v>
      </c>
      <c r="F70" s="7">
        <f aca="true" t="shared" si="16" ref="F70:F79">SUM(C70-D70-E70)</f>
        <v>1290</v>
      </c>
      <c r="G70" s="7">
        <v>12537</v>
      </c>
      <c r="H70" s="7">
        <v>6520</v>
      </c>
      <c r="I70" s="7">
        <v>1589</v>
      </c>
      <c r="J70" s="7">
        <f aca="true" t="shared" si="17" ref="J70:J79">SUM(G70-H70-I70)</f>
        <v>4428</v>
      </c>
      <c r="K70" s="7">
        <v>84</v>
      </c>
      <c r="L70" s="7">
        <v>0</v>
      </c>
      <c r="M70" s="7">
        <v>465</v>
      </c>
      <c r="N70" s="7">
        <v>0</v>
      </c>
      <c r="O70" s="7">
        <v>0</v>
      </c>
    </row>
    <row r="71" spans="1:15" ht="12.75" customHeight="1">
      <c r="A71" s="5" t="s">
        <v>129</v>
      </c>
      <c r="B71" s="6" t="s">
        <v>130</v>
      </c>
      <c r="C71" s="7">
        <v>14575</v>
      </c>
      <c r="D71" s="7">
        <v>8871</v>
      </c>
      <c r="E71" s="7">
        <v>1017</v>
      </c>
      <c r="F71" s="7">
        <f t="shared" si="16"/>
        <v>4687</v>
      </c>
      <c r="G71" s="7">
        <v>30006</v>
      </c>
      <c r="H71" s="7">
        <v>14867</v>
      </c>
      <c r="I71" s="7">
        <v>1836</v>
      </c>
      <c r="J71" s="7">
        <f t="shared" si="17"/>
        <v>13303</v>
      </c>
      <c r="K71" s="7">
        <v>346</v>
      </c>
      <c r="L71" s="7">
        <v>0</v>
      </c>
      <c r="M71" s="7">
        <v>737</v>
      </c>
      <c r="N71" s="7">
        <v>304</v>
      </c>
      <c r="O71" s="7">
        <v>304</v>
      </c>
    </row>
    <row r="72" spans="1:15" ht="12.75" customHeight="1">
      <c r="A72" s="5" t="s">
        <v>131</v>
      </c>
      <c r="B72" s="6" t="s">
        <v>132</v>
      </c>
      <c r="C72" s="7">
        <v>5227</v>
      </c>
      <c r="D72" s="7">
        <v>4177</v>
      </c>
      <c r="E72" s="7">
        <v>0</v>
      </c>
      <c r="F72" s="7">
        <f t="shared" si="16"/>
        <v>1050</v>
      </c>
      <c r="G72" s="7">
        <v>12185</v>
      </c>
      <c r="H72" s="7">
        <v>8367</v>
      </c>
      <c r="I72" s="7">
        <v>0</v>
      </c>
      <c r="J72" s="7">
        <f t="shared" si="17"/>
        <v>3818</v>
      </c>
      <c r="K72" s="7">
        <v>223</v>
      </c>
      <c r="L72" s="7">
        <v>0</v>
      </c>
      <c r="M72" s="7">
        <v>1482</v>
      </c>
      <c r="N72" s="7">
        <v>29</v>
      </c>
      <c r="O72" s="7">
        <v>29</v>
      </c>
    </row>
    <row r="73" spans="1:15" ht="12.75" customHeight="1">
      <c r="A73" s="5" t="s">
        <v>133</v>
      </c>
      <c r="B73" s="6" t="s">
        <v>134</v>
      </c>
      <c r="C73" s="7">
        <v>8923</v>
      </c>
      <c r="D73" s="7">
        <v>6305</v>
      </c>
      <c r="E73" s="7">
        <v>145</v>
      </c>
      <c r="F73" s="7">
        <f t="shared" si="16"/>
        <v>2473</v>
      </c>
      <c r="G73" s="7">
        <v>17928</v>
      </c>
      <c r="H73" s="7">
        <v>10584</v>
      </c>
      <c r="I73" s="7">
        <v>215</v>
      </c>
      <c r="J73" s="7">
        <f t="shared" si="17"/>
        <v>7129</v>
      </c>
      <c r="K73" s="7">
        <v>226</v>
      </c>
      <c r="L73" s="7">
        <v>0</v>
      </c>
      <c r="M73" s="7">
        <v>734</v>
      </c>
      <c r="N73" s="7">
        <v>2369</v>
      </c>
      <c r="O73" s="7">
        <v>2369</v>
      </c>
    </row>
    <row r="74" spans="1:15" ht="12.75" customHeight="1">
      <c r="A74" s="5" t="s">
        <v>135</v>
      </c>
      <c r="B74" s="6" t="s">
        <v>136</v>
      </c>
      <c r="C74" s="7">
        <v>6770</v>
      </c>
      <c r="D74" s="7">
        <v>5069</v>
      </c>
      <c r="E74" s="7">
        <v>343</v>
      </c>
      <c r="F74" s="7">
        <f t="shared" si="16"/>
        <v>1358</v>
      </c>
      <c r="G74" s="7">
        <v>12958</v>
      </c>
      <c r="H74" s="7">
        <v>8031</v>
      </c>
      <c r="I74" s="7">
        <v>602</v>
      </c>
      <c r="J74" s="7">
        <f t="shared" si="17"/>
        <v>4325</v>
      </c>
      <c r="K74" s="7">
        <v>123</v>
      </c>
      <c r="L74" s="7">
        <v>0</v>
      </c>
      <c r="M74" s="7">
        <v>125</v>
      </c>
      <c r="N74" s="7">
        <v>64</v>
      </c>
      <c r="O74" s="7">
        <v>64</v>
      </c>
    </row>
    <row r="75" spans="1:15" ht="12.75" customHeight="1">
      <c r="A75" s="5" t="s">
        <v>137</v>
      </c>
      <c r="B75" s="6" t="s">
        <v>138</v>
      </c>
      <c r="C75" s="7">
        <v>3170</v>
      </c>
      <c r="D75" s="7">
        <v>2499</v>
      </c>
      <c r="E75" s="7">
        <v>84</v>
      </c>
      <c r="F75" s="7">
        <f t="shared" si="16"/>
        <v>587</v>
      </c>
      <c r="G75" s="7">
        <v>5830</v>
      </c>
      <c r="H75" s="7">
        <v>3930</v>
      </c>
      <c r="I75" s="7">
        <v>112</v>
      </c>
      <c r="J75" s="7">
        <f t="shared" si="17"/>
        <v>1788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t="12.75" customHeight="1">
      <c r="A76" s="5" t="s">
        <v>139</v>
      </c>
      <c r="B76" s="6" t="s">
        <v>140</v>
      </c>
      <c r="C76" s="7">
        <v>5788</v>
      </c>
      <c r="D76" s="7">
        <v>4378</v>
      </c>
      <c r="E76" s="7">
        <v>131</v>
      </c>
      <c r="F76" s="7">
        <f t="shared" si="16"/>
        <v>1279</v>
      </c>
      <c r="G76" s="7">
        <v>12761</v>
      </c>
      <c r="H76" s="7">
        <v>7943</v>
      </c>
      <c r="I76" s="7">
        <v>245</v>
      </c>
      <c r="J76" s="7">
        <f t="shared" si="17"/>
        <v>4573</v>
      </c>
      <c r="K76" s="7">
        <v>6</v>
      </c>
      <c r="L76" s="7">
        <v>0</v>
      </c>
      <c r="M76" s="7">
        <v>448</v>
      </c>
      <c r="N76" s="7">
        <v>0</v>
      </c>
      <c r="O76" s="7">
        <v>0</v>
      </c>
    </row>
    <row r="77" spans="1:15" ht="12.75" customHeight="1">
      <c r="A77" s="5" t="s">
        <v>141</v>
      </c>
      <c r="B77" s="6" t="s">
        <v>142</v>
      </c>
      <c r="C77" s="7">
        <v>4046</v>
      </c>
      <c r="D77" s="7">
        <v>2594</v>
      </c>
      <c r="E77" s="7">
        <v>115</v>
      </c>
      <c r="F77" s="7">
        <f t="shared" si="16"/>
        <v>1337</v>
      </c>
      <c r="G77" s="7">
        <v>8576</v>
      </c>
      <c r="H77" s="7">
        <v>4935</v>
      </c>
      <c r="I77" s="7">
        <v>206</v>
      </c>
      <c r="J77" s="7">
        <f t="shared" si="17"/>
        <v>3435</v>
      </c>
      <c r="K77" s="7">
        <v>222</v>
      </c>
      <c r="L77" s="7">
        <v>0</v>
      </c>
      <c r="M77" s="7">
        <v>163</v>
      </c>
      <c r="N77" s="7">
        <v>57</v>
      </c>
      <c r="O77" s="7">
        <v>57</v>
      </c>
    </row>
    <row r="78" spans="1:15" ht="12.75" customHeight="1">
      <c r="A78" s="5" t="s">
        <v>143</v>
      </c>
      <c r="B78" s="6" t="s">
        <v>144</v>
      </c>
      <c r="C78" s="7">
        <v>2858</v>
      </c>
      <c r="D78" s="7">
        <v>2253</v>
      </c>
      <c r="E78" s="7">
        <v>0</v>
      </c>
      <c r="F78" s="7">
        <f t="shared" si="16"/>
        <v>605</v>
      </c>
      <c r="G78" s="7">
        <v>7153</v>
      </c>
      <c r="H78" s="7">
        <v>4552</v>
      </c>
      <c r="I78" s="7">
        <v>0</v>
      </c>
      <c r="J78" s="7">
        <f t="shared" si="17"/>
        <v>2601</v>
      </c>
      <c r="K78" s="7">
        <v>42</v>
      </c>
      <c r="L78" s="7">
        <v>0</v>
      </c>
      <c r="M78" s="7">
        <v>157</v>
      </c>
      <c r="N78" s="7">
        <v>42</v>
      </c>
      <c r="O78" s="7">
        <v>42</v>
      </c>
    </row>
    <row r="79" spans="1:15" ht="12.75" customHeight="1">
      <c r="A79" s="5" t="s">
        <v>145</v>
      </c>
      <c r="B79" s="6" t="s">
        <v>146</v>
      </c>
      <c r="C79" s="7">
        <v>4304</v>
      </c>
      <c r="D79" s="7">
        <v>3150</v>
      </c>
      <c r="E79" s="7">
        <v>270</v>
      </c>
      <c r="F79" s="7">
        <f t="shared" si="16"/>
        <v>884</v>
      </c>
      <c r="G79" s="7">
        <v>10203</v>
      </c>
      <c r="H79" s="7">
        <v>5713</v>
      </c>
      <c r="I79" s="7">
        <v>560</v>
      </c>
      <c r="J79" s="7">
        <f t="shared" si="17"/>
        <v>3930</v>
      </c>
      <c r="K79" s="7">
        <v>254</v>
      </c>
      <c r="L79" s="7">
        <v>0</v>
      </c>
      <c r="M79" s="7">
        <v>1456</v>
      </c>
      <c r="N79" s="7">
        <v>28</v>
      </c>
      <c r="O79" s="7">
        <v>28</v>
      </c>
    </row>
    <row r="80" spans="1:15" ht="12.75" customHeight="1">
      <c r="A80" s="8"/>
      <c r="B80" s="9" t="s">
        <v>147</v>
      </c>
      <c r="C80" s="10">
        <f aca="true" t="shared" si="18" ref="C80:O80">SUM(C70:C79)</f>
        <v>60534</v>
      </c>
      <c r="D80" s="10">
        <f t="shared" si="18"/>
        <v>42124</v>
      </c>
      <c r="E80" s="10">
        <f t="shared" si="18"/>
        <v>2860</v>
      </c>
      <c r="F80" s="10">
        <f t="shared" si="18"/>
        <v>15550</v>
      </c>
      <c r="G80" s="10">
        <f t="shared" si="18"/>
        <v>130137</v>
      </c>
      <c r="H80" s="10">
        <f t="shared" si="18"/>
        <v>75442</v>
      </c>
      <c r="I80" s="10">
        <f t="shared" si="18"/>
        <v>5365</v>
      </c>
      <c r="J80" s="10">
        <f t="shared" si="18"/>
        <v>49330</v>
      </c>
      <c r="K80" s="10">
        <f t="shared" si="18"/>
        <v>1526</v>
      </c>
      <c r="L80" s="10">
        <f t="shared" si="18"/>
        <v>0</v>
      </c>
      <c r="M80" s="10">
        <f t="shared" si="18"/>
        <v>5767</v>
      </c>
      <c r="N80" s="10">
        <f t="shared" si="18"/>
        <v>2893</v>
      </c>
      <c r="O80" s="10">
        <f t="shared" si="18"/>
        <v>2893</v>
      </c>
    </row>
    <row r="81" spans="1:15" ht="12.75" customHeight="1">
      <c r="A81" s="5" t="s">
        <v>148</v>
      </c>
      <c r="B81" s="6" t="s">
        <v>149</v>
      </c>
      <c r="C81" s="7">
        <v>8341</v>
      </c>
      <c r="D81" s="7">
        <v>4972</v>
      </c>
      <c r="E81" s="7">
        <v>556</v>
      </c>
      <c r="F81" s="7">
        <f>SUM(C81-D81-E81)</f>
        <v>2813</v>
      </c>
      <c r="G81" s="7">
        <v>22032</v>
      </c>
      <c r="H81" s="7">
        <v>11515</v>
      </c>
      <c r="I81" s="7">
        <v>1253</v>
      </c>
      <c r="J81" s="7">
        <f>SUM(G81-H81-I81)</f>
        <v>9264</v>
      </c>
      <c r="K81" s="7">
        <v>58</v>
      </c>
      <c r="L81" s="7">
        <v>0</v>
      </c>
      <c r="M81" s="7">
        <v>1796</v>
      </c>
      <c r="N81" s="7">
        <v>6</v>
      </c>
      <c r="O81" s="7">
        <v>6</v>
      </c>
    </row>
    <row r="82" spans="1:15" ht="12.75" customHeight="1">
      <c r="A82" s="5" t="s">
        <v>150</v>
      </c>
      <c r="B82" s="6" t="s">
        <v>151</v>
      </c>
      <c r="C82" s="7">
        <v>3384</v>
      </c>
      <c r="D82" s="7">
        <v>2580</v>
      </c>
      <c r="E82" s="7">
        <v>0</v>
      </c>
      <c r="F82" s="7">
        <f>SUM(C82-D82-E82)</f>
        <v>804</v>
      </c>
      <c r="G82" s="7">
        <v>8853</v>
      </c>
      <c r="H82" s="7">
        <v>6365</v>
      </c>
      <c r="I82" s="7">
        <v>0</v>
      </c>
      <c r="J82" s="7">
        <f>SUM(G82-H82-I82)</f>
        <v>2488</v>
      </c>
      <c r="K82" s="7">
        <v>12</v>
      </c>
      <c r="L82" s="7">
        <v>0</v>
      </c>
      <c r="M82" s="7">
        <v>574</v>
      </c>
      <c r="N82" s="7">
        <v>30</v>
      </c>
      <c r="O82" s="7">
        <v>30</v>
      </c>
    </row>
    <row r="83" spans="1:15" ht="12.75" customHeight="1">
      <c r="A83" s="5" t="s">
        <v>152</v>
      </c>
      <c r="B83" s="6" t="s">
        <v>153</v>
      </c>
      <c r="C83" s="7">
        <v>1677</v>
      </c>
      <c r="D83" s="7">
        <v>983</v>
      </c>
      <c r="E83" s="7">
        <v>445</v>
      </c>
      <c r="F83" s="7">
        <f>SUM(C83-D83-E83)</f>
        <v>249</v>
      </c>
      <c r="G83" s="7">
        <v>6155</v>
      </c>
      <c r="H83" s="7">
        <v>2782</v>
      </c>
      <c r="I83" s="7">
        <v>923</v>
      </c>
      <c r="J83" s="7">
        <f>SUM(G83-H83-I83)</f>
        <v>2450</v>
      </c>
      <c r="K83" s="7">
        <v>27</v>
      </c>
      <c r="L83" s="7">
        <v>0</v>
      </c>
      <c r="M83" s="7">
        <v>987</v>
      </c>
      <c r="N83" s="7">
        <v>0</v>
      </c>
      <c r="O83" s="7">
        <v>0</v>
      </c>
    </row>
    <row r="84" spans="1:15" ht="12.75" customHeight="1">
      <c r="A84" s="5" t="s">
        <v>154</v>
      </c>
      <c r="B84" s="6" t="s">
        <v>155</v>
      </c>
      <c r="C84" s="7">
        <v>3100</v>
      </c>
      <c r="D84" s="7">
        <v>2430</v>
      </c>
      <c r="E84" s="7">
        <v>0</v>
      </c>
      <c r="F84" s="7">
        <f>SUM(C84-D84-E84)</f>
        <v>670</v>
      </c>
      <c r="G84" s="7">
        <v>9133</v>
      </c>
      <c r="H84" s="7">
        <v>5965</v>
      </c>
      <c r="I84" s="7">
        <v>0</v>
      </c>
      <c r="J84" s="7">
        <f>SUM(G84-H84-I84)</f>
        <v>3168</v>
      </c>
      <c r="K84" s="7">
        <v>34</v>
      </c>
      <c r="L84" s="7">
        <v>0</v>
      </c>
      <c r="M84" s="7">
        <v>1290</v>
      </c>
      <c r="N84" s="7">
        <v>116</v>
      </c>
      <c r="O84" s="7">
        <v>116</v>
      </c>
    </row>
    <row r="85" spans="1:15" ht="12.75" customHeight="1">
      <c r="A85" s="5" t="s">
        <v>156</v>
      </c>
      <c r="B85" s="6" t="s">
        <v>157</v>
      </c>
      <c r="C85" s="7">
        <v>5270</v>
      </c>
      <c r="D85" s="7">
        <v>3582</v>
      </c>
      <c r="E85" s="7">
        <v>341</v>
      </c>
      <c r="F85" s="7">
        <f>SUM(C85-D85-E85)</f>
        <v>1347</v>
      </c>
      <c r="G85" s="7">
        <v>11016</v>
      </c>
      <c r="H85" s="7">
        <v>6572</v>
      </c>
      <c r="I85" s="7">
        <v>696</v>
      </c>
      <c r="J85" s="7">
        <f>SUM(G85-H85-I85)</f>
        <v>3748</v>
      </c>
      <c r="K85" s="7">
        <v>89</v>
      </c>
      <c r="L85" s="7">
        <v>0</v>
      </c>
      <c r="M85" s="7">
        <v>1029</v>
      </c>
      <c r="N85" s="7">
        <v>40</v>
      </c>
      <c r="O85" s="7">
        <v>30</v>
      </c>
    </row>
    <row r="86" spans="1:15" ht="12.75" customHeight="1">
      <c r="A86" s="8"/>
      <c r="B86" s="9" t="s">
        <v>158</v>
      </c>
      <c r="C86" s="10">
        <f aca="true" t="shared" si="19" ref="C86:O86">SUM(C81:C85)</f>
        <v>21772</v>
      </c>
      <c r="D86" s="10">
        <f t="shared" si="19"/>
        <v>14547</v>
      </c>
      <c r="E86" s="10">
        <f t="shared" si="19"/>
        <v>1342</v>
      </c>
      <c r="F86" s="10">
        <f t="shared" si="19"/>
        <v>5883</v>
      </c>
      <c r="G86" s="10">
        <f t="shared" si="19"/>
        <v>57189</v>
      </c>
      <c r="H86" s="10">
        <f t="shared" si="19"/>
        <v>33199</v>
      </c>
      <c r="I86" s="10">
        <f t="shared" si="19"/>
        <v>2872</v>
      </c>
      <c r="J86" s="10">
        <f t="shared" si="19"/>
        <v>21118</v>
      </c>
      <c r="K86" s="10">
        <f t="shared" si="19"/>
        <v>220</v>
      </c>
      <c r="L86" s="10">
        <f t="shared" si="19"/>
        <v>0</v>
      </c>
      <c r="M86" s="10">
        <f t="shared" si="19"/>
        <v>5676</v>
      </c>
      <c r="N86" s="10">
        <f t="shared" si="19"/>
        <v>192</v>
      </c>
      <c r="O86" s="10">
        <f t="shared" si="19"/>
        <v>182</v>
      </c>
    </row>
    <row r="87" spans="1:15" ht="12.75" customHeight="1">
      <c r="A87" s="5" t="s">
        <v>159</v>
      </c>
      <c r="B87" s="6" t="s">
        <v>160</v>
      </c>
      <c r="C87" s="7">
        <v>8565</v>
      </c>
      <c r="D87" s="7">
        <v>5318</v>
      </c>
      <c r="E87" s="7">
        <v>0</v>
      </c>
      <c r="F87" s="7">
        <f>SUM(C87-D87-E87)</f>
        <v>3247</v>
      </c>
      <c r="G87" s="7">
        <v>28321</v>
      </c>
      <c r="H87" s="7">
        <v>13876</v>
      </c>
      <c r="I87" s="7">
        <v>0</v>
      </c>
      <c r="J87" s="7">
        <f>SUM(G87-H87-I87)</f>
        <v>14445</v>
      </c>
      <c r="K87" s="7">
        <v>47</v>
      </c>
      <c r="L87" s="7">
        <v>0</v>
      </c>
      <c r="M87" s="7">
        <v>2831</v>
      </c>
      <c r="N87" s="7">
        <v>113</v>
      </c>
      <c r="O87" s="7">
        <v>113</v>
      </c>
    </row>
    <row r="88" spans="1:15" ht="12.75" customHeight="1">
      <c r="A88" s="5" t="s">
        <v>161</v>
      </c>
      <c r="B88" s="6" t="s">
        <v>162</v>
      </c>
      <c r="C88" s="7">
        <v>4021</v>
      </c>
      <c r="D88" s="7">
        <v>2070</v>
      </c>
      <c r="E88" s="7">
        <v>527</v>
      </c>
      <c r="F88" s="7">
        <f>SUM(C88-D88-E88)</f>
        <v>1424</v>
      </c>
      <c r="G88" s="7">
        <v>9887</v>
      </c>
      <c r="H88" s="7">
        <v>5138</v>
      </c>
      <c r="I88" s="7">
        <v>1084</v>
      </c>
      <c r="J88" s="7">
        <f>SUM(G88-H88-I88)</f>
        <v>3665</v>
      </c>
      <c r="K88" s="7">
        <v>15</v>
      </c>
      <c r="L88" s="7">
        <v>0</v>
      </c>
      <c r="M88" s="7">
        <v>1106</v>
      </c>
      <c r="N88" s="7">
        <v>0</v>
      </c>
      <c r="O88" s="7">
        <v>0</v>
      </c>
    </row>
    <row r="89" spans="1:15" ht="12.75" customHeight="1">
      <c r="A89" s="8"/>
      <c r="B89" s="9" t="s">
        <v>163</v>
      </c>
      <c r="C89" s="10">
        <f aca="true" t="shared" si="20" ref="C89:O89">SUM(C87:C88)</f>
        <v>12586</v>
      </c>
      <c r="D89" s="10">
        <f t="shared" si="20"/>
        <v>7388</v>
      </c>
      <c r="E89" s="10">
        <f t="shared" si="20"/>
        <v>527</v>
      </c>
      <c r="F89" s="10">
        <f t="shared" si="20"/>
        <v>4671</v>
      </c>
      <c r="G89" s="10">
        <f t="shared" si="20"/>
        <v>38208</v>
      </c>
      <c r="H89" s="10">
        <f t="shared" si="20"/>
        <v>19014</v>
      </c>
      <c r="I89" s="10">
        <f t="shared" si="20"/>
        <v>1084</v>
      </c>
      <c r="J89" s="10">
        <f t="shared" si="20"/>
        <v>18110</v>
      </c>
      <c r="K89" s="10">
        <f t="shared" si="20"/>
        <v>62</v>
      </c>
      <c r="L89" s="10">
        <f t="shared" si="20"/>
        <v>0</v>
      </c>
      <c r="M89" s="10">
        <f t="shared" si="20"/>
        <v>3937</v>
      </c>
      <c r="N89" s="10">
        <f t="shared" si="20"/>
        <v>113</v>
      </c>
      <c r="O89" s="10">
        <f t="shared" si="20"/>
        <v>113</v>
      </c>
    </row>
    <row r="90" spans="1:15" ht="12.75" customHeight="1">
      <c r="A90" s="5" t="s">
        <v>164</v>
      </c>
      <c r="B90" s="6" t="s">
        <v>165</v>
      </c>
      <c r="C90" s="7">
        <v>5266</v>
      </c>
      <c r="D90" s="7">
        <v>3228</v>
      </c>
      <c r="E90" s="7">
        <v>964</v>
      </c>
      <c r="F90" s="7">
        <f>SUM(C90-D90-E90)</f>
        <v>1074</v>
      </c>
      <c r="G90" s="7">
        <v>18862</v>
      </c>
      <c r="H90" s="7">
        <v>9683</v>
      </c>
      <c r="I90" s="7">
        <v>2279</v>
      </c>
      <c r="J90" s="7">
        <f>SUM(G90-H90-I90)</f>
        <v>6900</v>
      </c>
      <c r="K90" s="7">
        <v>33</v>
      </c>
      <c r="L90" s="7">
        <v>0</v>
      </c>
      <c r="M90" s="7">
        <v>2833</v>
      </c>
      <c r="N90" s="7">
        <v>8</v>
      </c>
      <c r="O90" s="7">
        <v>8</v>
      </c>
    </row>
    <row r="91" spans="1:15" ht="12.75" customHeight="1">
      <c r="A91" s="5" t="s">
        <v>166</v>
      </c>
      <c r="B91" s="6" t="s">
        <v>167</v>
      </c>
      <c r="C91" s="7">
        <v>7258</v>
      </c>
      <c r="D91" s="7">
        <v>5625</v>
      </c>
      <c r="E91" s="7">
        <v>0</v>
      </c>
      <c r="F91" s="7">
        <f>SUM(C91-D91-E91)</f>
        <v>1633</v>
      </c>
      <c r="G91" s="7">
        <v>22346</v>
      </c>
      <c r="H91" s="7">
        <v>11859</v>
      </c>
      <c r="I91" s="7">
        <v>0</v>
      </c>
      <c r="J91" s="7">
        <f>SUM(G91-H91-I91)</f>
        <v>10487</v>
      </c>
      <c r="K91" s="7">
        <v>148</v>
      </c>
      <c r="L91" s="7">
        <v>0</v>
      </c>
      <c r="M91" s="7">
        <v>4367</v>
      </c>
      <c r="N91" s="7">
        <v>20</v>
      </c>
      <c r="O91" s="7">
        <v>20</v>
      </c>
    </row>
    <row r="92" spans="1:15" ht="12.75" customHeight="1">
      <c r="A92" s="5" t="s">
        <v>168</v>
      </c>
      <c r="B92" s="6" t="s">
        <v>169</v>
      </c>
      <c r="C92" s="7">
        <v>2397</v>
      </c>
      <c r="D92" s="7">
        <v>1750</v>
      </c>
      <c r="E92" s="7">
        <v>342</v>
      </c>
      <c r="F92" s="7">
        <f>SUM(C92-D92-E92)</f>
        <v>305</v>
      </c>
      <c r="G92" s="7">
        <v>5205</v>
      </c>
      <c r="H92" s="7">
        <v>2738</v>
      </c>
      <c r="I92" s="7">
        <v>809</v>
      </c>
      <c r="J92" s="7">
        <f>SUM(G92-H92-I92)</f>
        <v>1658</v>
      </c>
      <c r="K92" s="7">
        <v>13</v>
      </c>
      <c r="L92" s="7">
        <v>0</v>
      </c>
      <c r="M92" s="7">
        <v>424</v>
      </c>
      <c r="N92" s="7">
        <v>29</v>
      </c>
      <c r="O92" s="7">
        <v>29</v>
      </c>
    </row>
    <row r="93" spans="1:15" ht="12.75" customHeight="1">
      <c r="A93" s="5" t="s">
        <v>170</v>
      </c>
      <c r="B93" s="6" t="s">
        <v>171</v>
      </c>
      <c r="C93" s="7">
        <v>50627</v>
      </c>
      <c r="D93" s="7">
        <v>33144</v>
      </c>
      <c r="E93" s="7">
        <v>2199</v>
      </c>
      <c r="F93" s="7">
        <f>SUM(C93-D93-E93)</f>
        <v>15284</v>
      </c>
      <c r="G93" s="7">
        <v>107705</v>
      </c>
      <c r="H93" s="7">
        <v>51293</v>
      </c>
      <c r="I93" s="7">
        <v>4366</v>
      </c>
      <c r="J93" s="7">
        <f>SUM(G93-H93-I93)</f>
        <v>52046</v>
      </c>
      <c r="K93" s="7">
        <v>745</v>
      </c>
      <c r="L93" s="7">
        <v>0</v>
      </c>
      <c r="M93" s="7">
        <v>11770</v>
      </c>
      <c r="N93" s="7">
        <v>811</v>
      </c>
      <c r="O93" s="7">
        <v>648</v>
      </c>
    </row>
    <row r="94" spans="1:15" ht="12.75" customHeight="1">
      <c r="A94" s="5" t="s">
        <v>172</v>
      </c>
      <c r="B94" s="6" t="s">
        <v>173</v>
      </c>
      <c r="C94" s="7">
        <v>5230</v>
      </c>
      <c r="D94" s="7">
        <v>2199</v>
      </c>
      <c r="E94" s="7">
        <v>363</v>
      </c>
      <c r="F94" s="7">
        <f>SUM(C94-D94-E94)</f>
        <v>2668</v>
      </c>
      <c r="G94" s="7">
        <v>14136</v>
      </c>
      <c r="H94" s="7">
        <v>4997</v>
      </c>
      <c r="I94" s="7">
        <v>1153</v>
      </c>
      <c r="J94" s="7">
        <f>SUM(G94-H94-I94)</f>
        <v>7986</v>
      </c>
      <c r="K94" s="7">
        <v>14</v>
      </c>
      <c r="L94" s="7">
        <v>0</v>
      </c>
      <c r="M94" s="7">
        <v>2693</v>
      </c>
      <c r="N94" s="7">
        <v>57</v>
      </c>
      <c r="O94" s="7">
        <v>57</v>
      </c>
    </row>
    <row r="95" spans="1:15" ht="12.75" customHeight="1">
      <c r="A95" s="8"/>
      <c r="B95" s="9" t="s">
        <v>174</v>
      </c>
      <c r="C95" s="10">
        <f aca="true" t="shared" si="21" ref="C95:O95">SUM(C90:C94)</f>
        <v>70778</v>
      </c>
      <c r="D95" s="10">
        <f t="shared" si="21"/>
        <v>45946</v>
      </c>
      <c r="E95" s="10">
        <f t="shared" si="21"/>
        <v>3868</v>
      </c>
      <c r="F95" s="10">
        <f t="shared" si="21"/>
        <v>20964</v>
      </c>
      <c r="G95" s="10">
        <f t="shared" si="21"/>
        <v>168254</v>
      </c>
      <c r="H95" s="10">
        <f t="shared" si="21"/>
        <v>80570</v>
      </c>
      <c r="I95" s="10">
        <f t="shared" si="21"/>
        <v>8607</v>
      </c>
      <c r="J95" s="10">
        <f t="shared" si="21"/>
        <v>79077</v>
      </c>
      <c r="K95" s="10">
        <f t="shared" si="21"/>
        <v>953</v>
      </c>
      <c r="L95" s="10">
        <f t="shared" si="21"/>
        <v>0</v>
      </c>
      <c r="M95" s="10">
        <f t="shared" si="21"/>
        <v>22087</v>
      </c>
      <c r="N95" s="10">
        <f t="shared" si="21"/>
        <v>925</v>
      </c>
      <c r="O95" s="10">
        <f t="shared" si="21"/>
        <v>762</v>
      </c>
    </row>
    <row r="96" spans="1:15" ht="12.75" customHeight="1">
      <c r="A96" s="5" t="s">
        <v>175</v>
      </c>
      <c r="B96" s="6" t="s">
        <v>176</v>
      </c>
      <c r="C96" s="7">
        <v>2203</v>
      </c>
      <c r="D96" s="7">
        <v>1417</v>
      </c>
      <c r="E96" s="7">
        <v>246</v>
      </c>
      <c r="F96" s="7">
        <f>SUM(C96-D96-E96)</f>
        <v>540</v>
      </c>
      <c r="G96" s="7">
        <v>8156</v>
      </c>
      <c r="H96" s="7">
        <v>3550</v>
      </c>
      <c r="I96" s="7">
        <v>448</v>
      </c>
      <c r="J96" s="7">
        <f>SUM(G96-H96-I96)</f>
        <v>4158</v>
      </c>
      <c r="K96" s="7">
        <v>0</v>
      </c>
      <c r="L96" s="7">
        <v>0</v>
      </c>
      <c r="M96" s="7">
        <v>1907</v>
      </c>
      <c r="N96" s="7">
        <v>25</v>
      </c>
      <c r="O96" s="7">
        <v>25</v>
      </c>
    </row>
    <row r="97" spans="1:15" ht="12.75" customHeight="1">
      <c r="A97" s="5" t="s">
        <v>177</v>
      </c>
      <c r="B97" s="6" t="s">
        <v>178</v>
      </c>
      <c r="C97" s="7">
        <v>959</v>
      </c>
      <c r="D97" s="7">
        <v>872</v>
      </c>
      <c r="E97" s="7">
        <v>0</v>
      </c>
      <c r="F97" s="7">
        <f>SUM(C97-D97-E97)</f>
        <v>87</v>
      </c>
      <c r="G97" s="7">
        <v>2428</v>
      </c>
      <c r="H97" s="7">
        <v>1742</v>
      </c>
      <c r="I97" s="7">
        <v>0</v>
      </c>
      <c r="J97" s="7">
        <f>SUM(G97-H97-I97)</f>
        <v>686</v>
      </c>
      <c r="K97" s="7">
        <v>0</v>
      </c>
      <c r="L97" s="7">
        <v>0</v>
      </c>
      <c r="M97" s="7">
        <v>79</v>
      </c>
      <c r="N97" s="7">
        <v>54</v>
      </c>
      <c r="O97" s="7">
        <v>54</v>
      </c>
    </row>
    <row r="98" spans="1:15" ht="12.75" customHeight="1">
      <c r="A98" s="8"/>
      <c r="B98" s="9" t="s">
        <v>179</v>
      </c>
      <c r="C98" s="10">
        <f aca="true" t="shared" si="22" ref="C98:O98">SUM(C96:C97)</f>
        <v>3162</v>
      </c>
      <c r="D98" s="10">
        <f t="shared" si="22"/>
        <v>2289</v>
      </c>
      <c r="E98" s="10">
        <f t="shared" si="22"/>
        <v>246</v>
      </c>
      <c r="F98" s="10">
        <f t="shared" si="22"/>
        <v>627</v>
      </c>
      <c r="G98" s="10">
        <f t="shared" si="22"/>
        <v>10584</v>
      </c>
      <c r="H98" s="10">
        <f t="shared" si="22"/>
        <v>5292</v>
      </c>
      <c r="I98" s="10">
        <f t="shared" si="22"/>
        <v>448</v>
      </c>
      <c r="J98" s="10">
        <f t="shared" si="22"/>
        <v>4844</v>
      </c>
      <c r="K98" s="10">
        <f t="shared" si="22"/>
        <v>0</v>
      </c>
      <c r="L98" s="10">
        <f t="shared" si="22"/>
        <v>0</v>
      </c>
      <c r="M98" s="10">
        <f t="shared" si="22"/>
        <v>1986</v>
      </c>
      <c r="N98" s="10">
        <f t="shared" si="22"/>
        <v>79</v>
      </c>
      <c r="O98" s="10">
        <f t="shared" si="22"/>
        <v>79</v>
      </c>
    </row>
    <row r="99" spans="1:15" ht="12.75" customHeight="1">
      <c r="A99" s="5" t="s">
        <v>180</v>
      </c>
      <c r="B99" s="6" t="s">
        <v>181</v>
      </c>
      <c r="C99" s="7">
        <v>5489</v>
      </c>
      <c r="D99" s="7">
        <v>2557</v>
      </c>
      <c r="E99" s="7">
        <v>454</v>
      </c>
      <c r="F99" s="7">
        <f>SUM(C99-D99-E99)</f>
        <v>2478</v>
      </c>
      <c r="G99" s="7">
        <v>16616</v>
      </c>
      <c r="H99" s="7">
        <v>6347</v>
      </c>
      <c r="I99" s="7">
        <v>939</v>
      </c>
      <c r="J99" s="7">
        <f>SUM(G99-H99-I99)</f>
        <v>9330</v>
      </c>
      <c r="K99" s="7">
        <v>0</v>
      </c>
      <c r="L99" s="7">
        <v>0</v>
      </c>
      <c r="M99" s="7">
        <v>2001</v>
      </c>
      <c r="N99" s="7">
        <v>133</v>
      </c>
      <c r="O99" s="7">
        <v>133</v>
      </c>
    </row>
    <row r="100" spans="1:15" ht="12.75" customHeight="1">
      <c r="A100" s="5" t="s">
        <v>182</v>
      </c>
      <c r="B100" s="6" t="s">
        <v>183</v>
      </c>
      <c r="C100" s="7">
        <v>3172</v>
      </c>
      <c r="D100" s="7">
        <v>2317</v>
      </c>
      <c r="E100" s="7">
        <v>162</v>
      </c>
      <c r="F100" s="7">
        <f>SUM(C100-D100-E100)</f>
        <v>693</v>
      </c>
      <c r="G100" s="7">
        <v>10140</v>
      </c>
      <c r="H100" s="7">
        <v>5594</v>
      </c>
      <c r="I100" s="7">
        <v>280</v>
      </c>
      <c r="J100" s="7">
        <f>SUM(G100-H100-I100)</f>
        <v>4266</v>
      </c>
      <c r="K100" s="7">
        <v>28</v>
      </c>
      <c r="L100" s="7">
        <v>0</v>
      </c>
      <c r="M100" s="7">
        <v>1482</v>
      </c>
      <c r="N100" s="7">
        <v>41</v>
      </c>
      <c r="O100" s="7">
        <v>41</v>
      </c>
    </row>
    <row r="101" spans="1:15" ht="12.75" customHeight="1">
      <c r="A101" s="5" t="s">
        <v>184</v>
      </c>
      <c r="B101" s="6" t="s">
        <v>185</v>
      </c>
      <c r="C101" s="7">
        <v>3609</v>
      </c>
      <c r="D101" s="7">
        <v>2377</v>
      </c>
      <c r="E101" s="7">
        <v>0</v>
      </c>
      <c r="F101" s="7">
        <f>SUM(C101-D101-E101)</f>
        <v>1232</v>
      </c>
      <c r="G101" s="7">
        <v>9554</v>
      </c>
      <c r="H101" s="7">
        <v>5787</v>
      </c>
      <c r="I101" s="7">
        <v>0</v>
      </c>
      <c r="J101" s="7">
        <f>SUM(G101-H101-I101)</f>
        <v>3767</v>
      </c>
      <c r="K101" s="7">
        <v>0</v>
      </c>
      <c r="L101" s="7">
        <v>0</v>
      </c>
      <c r="M101" s="7">
        <v>594</v>
      </c>
      <c r="N101" s="7">
        <v>0</v>
      </c>
      <c r="O101" s="7">
        <v>0</v>
      </c>
    </row>
    <row r="102" spans="1:15" ht="12.75" customHeight="1">
      <c r="A102" s="5" t="s">
        <v>186</v>
      </c>
      <c r="B102" s="6" t="s">
        <v>187</v>
      </c>
      <c r="C102" s="7">
        <v>4456</v>
      </c>
      <c r="D102" s="7">
        <v>2893</v>
      </c>
      <c r="E102" s="7">
        <v>521</v>
      </c>
      <c r="F102" s="7">
        <f>SUM(C102-D102-E102)</f>
        <v>1042</v>
      </c>
      <c r="G102" s="7">
        <v>11791</v>
      </c>
      <c r="H102" s="7">
        <v>6496</v>
      </c>
      <c r="I102" s="7">
        <v>988</v>
      </c>
      <c r="J102" s="7">
        <f>SUM(G102-H102-I102)</f>
        <v>4307</v>
      </c>
      <c r="K102" s="7">
        <v>31</v>
      </c>
      <c r="L102" s="7">
        <v>0</v>
      </c>
      <c r="M102" s="7">
        <v>923</v>
      </c>
      <c r="N102" s="7">
        <v>0</v>
      </c>
      <c r="O102" s="7">
        <v>0</v>
      </c>
    </row>
    <row r="103" spans="1:15" ht="12.75" customHeight="1">
      <c r="A103" s="8"/>
      <c r="B103" s="9" t="s">
        <v>188</v>
      </c>
      <c r="C103" s="10">
        <f aca="true" t="shared" si="23" ref="C103:O103">SUM(C99:C102)</f>
        <v>16726</v>
      </c>
      <c r="D103" s="10">
        <f t="shared" si="23"/>
        <v>10144</v>
      </c>
      <c r="E103" s="10">
        <f t="shared" si="23"/>
        <v>1137</v>
      </c>
      <c r="F103" s="10">
        <f t="shared" si="23"/>
        <v>5445</v>
      </c>
      <c r="G103" s="10">
        <f t="shared" si="23"/>
        <v>48101</v>
      </c>
      <c r="H103" s="10">
        <f t="shared" si="23"/>
        <v>24224</v>
      </c>
      <c r="I103" s="10">
        <f t="shared" si="23"/>
        <v>2207</v>
      </c>
      <c r="J103" s="10">
        <f t="shared" si="23"/>
        <v>21670</v>
      </c>
      <c r="K103" s="10">
        <f t="shared" si="23"/>
        <v>59</v>
      </c>
      <c r="L103" s="10">
        <f t="shared" si="23"/>
        <v>0</v>
      </c>
      <c r="M103" s="10">
        <f t="shared" si="23"/>
        <v>5000</v>
      </c>
      <c r="N103" s="10">
        <f t="shared" si="23"/>
        <v>174</v>
      </c>
      <c r="O103" s="10">
        <f t="shared" si="23"/>
        <v>174</v>
      </c>
    </row>
    <row r="104" spans="1:15" ht="12.75" customHeight="1">
      <c r="A104" s="5" t="s">
        <v>189</v>
      </c>
      <c r="B104" s="6" t="s">
        <v>190</v>
      </c>
      <c r="C104" s="7">
        <v>2557</v>
      </c>
      <c r="D104" s="7">
        <v>1739</v>
      </c>
      <c r="E104" s="7">
        <v>218</v>
      </c>
      <c r="F104" s="7">
        <f>SUM(C104-D104-E104)</f>
        <v>600</v>
      </c>
      <c r="G104" s="7">
        <v>10684</v>
      </c>
      <c r="H104" s="7">
        <v>5407</v>
      </c>
      <c r="I104" s="7">
        <v>511</v>
      </c>
      <c r="J104" s="7">
        <f>SUM(G104-H104-I104)</f>
        <v>4766</v>
      </c>
      <c r="K104" s="7">
        <v>0</v>
      </c>
      <c r="L104" s="7">
        <v>0</v>
      </c>
      <c r="M104" s="7">
        <v>812</v>
      </c>
      <c r="N104" s="7">
        <v>83</v>
      </c>
      <c r="O104" s="7">
        <v>83</v>
      </c>
    </row>
    <row r="105" spans="1:15" ht="12.75" customHeight="1">
      <c r="A105" s="5" t="s">
        <v>191</v>
      </c>
      <c r="B105" s="6" t="s">
        <v>192</v>
      </c>
      <c r="C105" s="7">
        <v>1761</v>
      </c>
      <c r="D105" s="7">
        <v>1266</v>
      </c>
      <c r="E105" s="7">
        <v>0</v>
      </c>
      <c r="F105" s="7">
        <f>SUM(C105-D105-E105)</f>
        <v>495</v>
      </c>
      <c r="G105" s="7">
        <v>6923</v>
      </c>
      <c r="H105" s="7">
        <v>4085</v>
      </c>
      <c r="I105" s="7">
        <v>0</v>
      </c>
      <c r="J105" s="7">
        <f>SUM(G105-H105-I105)</f>
        <v>2838</v>
      </c>
      <c r="K105" s="7">
        <v>0</v>
      </c>
      <c r="L105" s="7">
        <v>0</v>
      </c>
      <c r="M105" s="7">
        <v>1229</v>
      </c>
      <c r="N105" s="7">
        <v>68</v>
      </c>
      <c r="O105" s="7">
        <v>68</v>
      </c>
    </row>
    <row r="106" spans="1:15" ht="12.75" customHeight="1">
      <c r="A106" s="5" t="s">
        <v>193</v>
      </c>
      <c r="B106" s="6" t="s">
        <v>194</v>
      </c>
      <c r="C106" s="7">
        <v>6947</v>
      </c>
      <c r="D106" s="7">
        <v>4052</v>
      </c>
      <c r="E106" s="7">
        <v>554</v>
      </c>
      <c r="F106" s="7">
        <f>SUM(C106-D106-E106)</f>
        <v>2341</v>
      </c>
      <c r="G106" s="7">
        <v>28548</v>
      </c>
      <c r="H106" s="7">
        <v>13594</v>
      </c>
      <c r="I106" s="7">
        <v>1412</v>
      </c>
      <c r="J106" s="7">
        <f>SUM(G106-H106-I106)</f>
        <v>13542</v>
      </c>
      <c r="K106" s="7">
        <v>0</v>
      </c>
      <c r="L106" s="7">
        <v>0</v>
      </c>
      <c r="M106" s="7">
        <v>5122</v>
      </c>
      <c r="N106" s="7">
        <v>448</v>
      </c>
      <c r="O106" s="7">
        <v>448</v>
      </c>
    </row>
    <row r="107" spans="1:15" ht="12.75" customHeight="1">
      <c r="A107" s="5" t="s">
        <v>195</v>
      </c>
      <c r="B107" s="6" t="s">
        <v>196</v>
      </c>
      <c r="C107" s="7">
        <v>21080</v>
      </c>
      <c r="D107" s="7">
        <v>12136</v>
      </c>
      <c r="E107" s="7">
        <v>631</v>
      </c>
      <c r="F107" s="7">
        <f>SUM(C107-D107-E107)</f>
        <v>8313</v>
      </c>
      <c r="G107" s="7">
        <v>73320</v>
      </c>
      <c r="H107" s="7">
        <v>27425</v>
      </c>
      <c r="I107" s="7">
        <v>1097</v>
      </c>
      <c r="J107" s="7">
        <f>SUM(G107-H107-I107)</f>
        <v>44798</v>
      </c>
      <c r="K107" s="7">
        <v>221</v>
      </c>
      <c r="L107" s="7">
        <v>0</v>
      </c>
      <c r="M107" s="7">
        <v>1170</v>
      </c>
      <c r="N107" s="7">
        <v>1258</v>
      </c>
      <c r="O107" s="7">
        <v>1258</v>
      </c>
    </row>
    <row r="108" spans="1:15" ht="12.75" customHeight="1">
      <c r="A108" s="5" t="s">
        <v>197</v>
      </c>
      <c r="B108" s="6" t="s">
        <v>198</v>
      </c>
      <c r="C108" s="7">
        <v>9153</v>
      </c>
      <c r="D108" s="7">
        <v>6049</v>
      </c>
      <c r="E108" s="7">
        <v>855</v>
      </c>
      <c r="F108" s="7">
        <f>SUM(C108-D108-E108)</f>
        <v>2249</v>
      </c>
      <c r="G108" s="7">
        <v>40499</v>
      </c>
      <c r="H108" s="7">
        <v>16896</v>
      </c>
      <c r="I108" s="7">
        <v>1878</v>
      </c>
      <c r="J108" s="7">
        <f>SUM(G108-H108-I108)</f>
        <v>21725</v>
      </c>
      <c r="K108" s="7">
        <v>70</v>
      </c>
      <c r="L108" s="7">
        <v>0</v>
      </c>
      <c r="M108" s="7">
        <v>2530</v>
      </c>
      <c r="N108" s="7">
        <v>832</v>
      </c>
      <c r="O108" s="7">
        <v>832</v>
      </c>
    </row>
    <row r="109" spans="1:15" ht="12.75" customHeight="1">
      <c r="A109" s="8"/>
      <c r="B109" s="9" t="s">
        <v>199</v>
      </c>
      <c r="C109" s="10">
        <f aca="true" t="shared" si="24" ref="C109:O109">SUM(C104:C108)</f>
        <v>41498</v>
      </c>
      <c r="D109" s="10">
        <f t="shared" si="24"/>
        <v>25242</v>
      </c>
      <c r="E109" s="10">
        <f t="shared" si="24"/>
        <v>2258</v>
      </c>
      <c r="F109" s="10">
        <f t="shared" si="24"/>
        <v>13998</v>
      </c>
      <c r="G109" s="10">
        <f t="shared" si="24"/>
        <v>159974</v>
      </c>
      <c r="H109" s="10">
        <f t="shared" si="24"/>
        <v>67407</v>
      </c>
      <c r="I109" s="10">
        <f t="shared" si="24"/>
        <v>4898</v>
      </c>
      <c r="J109" s="10">
        <f t="shared" si="24"/>
        <v>87669</v>
      </c>
      <c r="K109" s="10">
        <f t="shared" si="24"/>
        <v>291</v>
      </c>
      <c r="L109" s="10">
        <f t="shared" si="24"/>
        <v>0</v>
      </c>
      <c r="M109" s="10">
        <f t="shared" si="24"/>
        <v>10863</v>
      </c>
      <c r="N109" s="10">
        <f t="shared" si="24"/>
        <v>2689</v>
      </c>
      <c r="O109" s="10">
        <f t="shared" si="24"/>
        <v>2689</v>
      </c>
    </row>
    <row r="110" spans="1:15" ht="12.75" customHeight="1">
      <c r="A110" s="5" t="s">
        <v>200</v>
      </c>
      <c r="B110" s="6" t="s">
        <v>201</v>
      </c>
      <c r="C110" s="7">
        <v>11555</v>
      </c>
      <c r="D110" s="7">
        <v>7949</v>
      </c>
      <c r="E110" s="7">
        <v>241</v>
      </c>
      <c r="F110" s="7">
        <f aca="true" t="shared" si="25" ref="F110:F115">SUM(C110-D110-E110)</f>
        <v>3365</v>
      </c>
      <c r="G110" s="7">
        <v>49786</v>
      </c>
      <c r="H110" s="7">
        <v>28613</v>
      </c>
      <c r="I110" s="7">
        <v>623</v>
      </c>
      <c r="J110" s="7">
        <f aca="true" t="shared" si="26" ref="J110:J115">SUM(G110-H110-I110)</f>
        <v>20550</v>
      </c>
      <c r="K110" s="7">
        <v>12</v>
      </c>
      <c r="L110" s="7">
        <v>0</v>
      </c>
      <c r="M110" s="7">
        <v>4905</v>
      </c>
      <c r="N110" s="7">
        <v>339</v>
      </c>
      <c r="O110" s="7">
        <v>339</v>
      </c>
    </row>
    <row r="111" spans="1:15" ht="12.75" customHeight="1">
      <c r="A111" s="5" t="s">
        <v>202</v>
      </c>
      <c r="B111" s="6" t="s">
        <v>203</v>
      </c>
      <c r="C111" s="7">
        <v>2687</v>
      </c>
      <c r="D111" s="7">
        <v>1804</v>
      </c>
      <c r="E111" s="7">
        <v>184</v>
      </c>
      <c r="F111" s="7">
        <f t="shared" si="25"/>
        <v>699</v>
      </c>
      <c r="G111" s="7">
        <v>10857</v>
      </c>
      <c r="H111" s="7">
        <v>6125</v>
      </c>
      <c r="I111" s="7">
        <v>483</v>
      </c>
      <c r="J111" s="7">
        <f t="shared" si="26"/>
        <v>4249</v>
      </c>
      <c r="K111" s="7">
        <v>0</v>
      </c>
      <c r="L111" s="7">
        <v>0</v>
      </c>
      <c r="M111" s="7">
        <v>697</v>
      </c>
      <c r="N111" s="7">
        <v>9</v>
      </c>
      <c r="O111" s="7">
        <v>9</v>
      </c>
    </row>
    <row r="112" spans="1:15" ht="12.75" customHeight="1">
      <c r="A112" s="5" t="s">
        <v>204</v>
      </c>
      <c r="B112" s="6" t="s">
        <v>205</v>
      </c>
      <c r="C112" s="7">
        <v>5093</v>
      </c>
      <c r="D112" s="7">
        <v>3527</v>
      </c>
      <c r="E112" s="7">
        <v>0</v>
      </c>
      <c r="F112" s="7">
        <f t="shared" si="25"/>
        <v>1566</v>
      </c>
      <c r="G112" s="7">
        <v>16749</v>
      </c>
      <c r="H112" s="7">
        <v>10944</v>
      </c>
      <c r="I112" s="7">
        <v>0</v>
      </c>
      <c r="J112" s="7">
        <f t="shared" si="26"/>
        <v>5805</v>
      </c>
      <c r="K112" s="7">
        <v>674</v>
      </c>
      <c r="L112" s="7">
        <v>0</v>
      </c>
      <c r="M112" s="7">
        <v>1102</v>
      </c>
      <c r="N112" s="7">
        <v>199</v>
      </c>
      <c r="O112" s="7">
        <v>199</v>
      </c>
    </row>
    <row r="113" spans="1:15" ht="12.75" customHeight="1">
      <c r="A113" s="5" t="s">
        <v>206</v>
      </c>
      <c r="B113" s="6" t="s">
        <v>207</v>
      </c>
      <c r="C113" s="7">
        <v>5899</v>
      </c>
      <c r="D113" s="7">
        <v>3628</v>
      </c>
      <c r="E113" s="7">
        <v>185</v>
      </c>
      <c r="F113" s="7">
        <f t="shared" si="25"/>
        <v>2086</v>
      </c>
      <c r="G113" s="7">
        <v>19389</v>
      </c>
      <c r="H113" s="7">
        <v>9470</v>
      </c>
      <c r="I113" s="7">
        <v>355</v>
      </c>
      <c r="J113" s="7">
        <f t="shared" si="26"/>
        <v>9564</v>
      </c>
      <c r="K113" s="7">
        <v>0</v>
      </c>
      <c r="L113" s="7">
        <v>0</v>
      </c>
      <c r="M113" s="7">
        <v>6066</v>
      </c>
      <c r="N113" s="7">
        <v>314</v>
      </c>
      <c r="O113" s="7">
        <v>314</v>
      </c>
    </row>
    <row r="114" spans="1:15" ht="12.75" customHeight="1">
      <c r="A114" s="5" t="s">
        <v>208</v>
      </c>
      <c r="B114" s="6" t="s">
        <v>209</v>
      </c>
      <c r="C114" s="7">
        <v>10885</v>
      </c>
      <c r="D114" s="7">
        <v>7569</v>
      </c>
      <c r="E114" s="7">
        <v>0</v>
      </c>
      <c r="F114" s="7">
        <f t="shared" si="25"/>
        <v>3316</v>
      </c>
      <c r="G114" s="7">
        <v>31508</v>
      </c>
      <c r="H114" s="7">
        <v>19488</v>
      </c>
      <c r="I114" s="7">
        <v>0</v>
      </c>
      <c r="J114" s="7">
        <f t="shared" si="26"/>
        <v>12020</v>
      </c>
      <c r="K114" s="7">
        <v>667</v>
      </c>
      <c r="L114" s="7">
        <v>0</v>
      </c>
      <c r="M114" s="7">
        <v>1057</v>
      </c>
      <c r="N114" s="7">
        <v>103</v>
      </c>
      <c r="O114" s="7">
        <v>103</v>
      </c>
    </row>
    <row r="115" spans="1:15" ht="12.75" customHeight="1">
      <c r="A115" s="5" t="s">
        <v>210</v>
      </c>
      <c r="B115" s="6" t="s">
        <v>211</v>
      </c>
      <c r="C115" s="7">
        <v>5405</v>
      </c>
      <c r="D115" s="7">
        <v>4264</v>
      </c>
      <c r="E115" s="7">
        <v>0</v>
      </c>
      <c r="F115" s="7">
        <f t="shared" si="25"/>
        <v>1141</v>
      </c>
      <c r="G115" s="7">
        <v>18431</v>
      </c>
      <c r="H115" s="7">
        <v>12360</v>
      </c>
      <c r="I115" s="7">
        <v>0</v>
      </c>
      <c r="J115" s="7">
        <f t="shared" si="26"/>
        <v>6071</v>
      </c>
      <c r="K115" s="7">
        <v>99</v>
      </c>
      <c r="L115" s="7">
        <v>0</v>
      </c>
      <c r="M115" s="7">
        <v>2254</v>
      </c>
      <c r="N115" s="7">
        <v>94</v>
      </c>
      <c r="O115" s="7">
        <v>94</v>
      </c>
    </row>
    <row r="116" spans="1:15" ht="12.75" customHeight="1">
      <c r="A116" s="8"/>
      <c r="B116" s="9" t="s">
        <v>212</v>
      </c>
      <c r="C116" s="10">
        <f aca="true" t="shared" si="27" ref="C116:O116">SUM(C110:C115)</f>
        <v>41524</v>
      </c>
      <c r="D116" s="10">
        <f t="shared" si="27"/>
        <v>28741</v>
      </c>
      <c r="E116" s="10">
        <f t="shared" si="27"/>
        <v>610</v>
      </c>
      <c r="F116" s="10">
        <f t="shared" si="27"/>
        <v>12173</v>
      </c>
      <c r="G116" s="10">
        <f t="shared" si="27"/>
        <v>146720</v>
      </c>
      <c r="H116" s="10">
        <f t="shared" si="27"/>
        <v>87000</v>
      </c>
      <c r="I116" s="10">
        <f t="shared" si="27"/>
        <v>1461</v>
      </c>
      <c r="J116" s="10">
        <f t="shared" si="27"/>
        <v>58259</v>
      </c>
      <c r="K116" s="10">
        <f t="shared" si="27"/>
        <v>1452</v>
      </c>
      <c r="L116" s="10">
        <f t="shared" si="27"/>
        <v>0</v>
      </c>
      <c r="M116" s="10">
        <f t="shared" si="27"/>
        <v>16081</v>
      </c>
      <c r="N116" s="10">
        <f t="shared" si="27"/>
        <v>1058</v>
      </c>
      <c r="O116" s="10">
        <f t="shared" si="27"/>
        <v>1058</v>
      </c>
    </row>
    <row r="117" spans="1:15" ht="12.75" customHeight="1">
      <c r="A117" s="5" t="s">
        <v>213</v>
      </c>
      <c r="B117" s="6" t="s">
        <v>214</v>
      </c>
      <c r="C117" s="7">
        <v>1764</v>
      </c>
      <c r="D117" s="7">
        <v>1242</v>
      </c>
      <c r="E117" s="7">
        <v>0</v>
      </c>
      <c r="F117" s="7">
        <f>SUM(C117-D117-E117)</f>
        <v>522</v>
      </c>
      <c r="G117" s="7">
        <v>7150</v>
      </c>
      <c r="H117" s="7">
        <v>4863</v>
      </c>
      <c r="I117" s="7">
        <v>0</v>
      </c>
      <c r="J117" s="7">
        <f>SUM(G117-H117-I117)</f>
        <v>2287</v>
      </c>
      <c r="K117" s="7">
        <v>0</v>
      </c>
      <c r="L117" s="7">
        <v>0</v>
      </c>
      <c r="M117" s="7">
        <v>1581</v>
      </c>
      <c r="N117" s="7">
        <v>28</v>
      </c>
      <c r="O117" s="7">
        <v>28</v>
      </c>
    </row>
    <row r="118" spans="1:15" ht="12.75" customHeight="1">
      <c r="A118" s="5" t="s">
        <v>215</v>
      </c>
      <c r="B118" s="6" t="s">
        <v>216</v>
      </c>
      <c r="C118" s="7">
        <v>3114</v>
      </c>
      <c r="D118" s="7">
        <v>2369</v>
      </c>
      <c r="E118" s="7">
        <v>68</v>
      </c>
      <c r="F118" s="7">
        <f>SUM(C118-D118-E118)</f>
        <v>677</v>
      </c>
      <c r="G118" s="7">
        <v>13388</v>
      </c>
      <c r="H118" s="7">
        <v>7326</v>
      </c>
      <c r="I118" s="7">
        <v>128</v>
      </c>
      <c r="J118" s="7">
        <f>SUM(G118-H118-I118)</f>
        <v>5934</v>
      </c>
      <c r="K118" s="7">
        <v>0</v>
      </c>
      <c r="L118" s="7">
        <v>0</v>
      </c>
      <c r="M118" s="7">
        <v>1984</v>
      </c>
      <c r="N118" s="7">
        <v>156</v>
      </c>
      <c r="O118" s="7">
        <v>156</v>
      </c>
    </row>
    <row r="119" spans="1:15" ht="12.75" customHeight="1">
      <c r="A119" s="8"/>
      <c r="B119" s="9" t="s">
        <v>217</v>
      </c>
      <c r="C119" s="10">
        <f aca="true" t="shared" si="28" ref="C119:O119">SUM(C117:C118)</f>
        <v>4878</v>
      </c>
      <c r="D119" s="10">
        <f t="shared" si="28"/>
        <v>3611</v>
      </c>
      <c r="E119" s="10">
        <f t="shared" si="28"/>
        <v>68</v>
      </c>
      <c r="F119" s="10">
        <f t="shared" si="28"/>
        <v>1199</v>
      </c>
      <c r="G119" s="10">
        <f t="shared" si="28"/>
        <v>20538</v>
      </c>
      <c r="H119" s="10">
        <f t="shared" si="28"/>
        <v>12189</v>
      </c>
      <c r="I119" s="10">
        <f t="shared" si="28"/>
        <v>128</v>
      </c>
      <c r="J119" s="10">
        <f t="shared" si="28"/>
        <v>8221</v>
      </c>
      <c r="K119" s="10">
        <f t="shared" si="28"/>
        <v>0</v>
      </c>
      <c r="L119" s="10">
        <f t="shared" si="28"/>
        <v>0</v>
      </c>
      <c r="M119" s="10">
        <f t="shared" si="28"/>
        <v>3565</v>
      </c>
      <c r="N119" s="10">
        <f t="shared" si="28"/>
        <v>184</v>
      </c>
      <c r="O119" s="10">
        <f t="shared" si="28"/>
        <v>184</v>
      </c>
    </row>
    <row r="120" spans="1:15" ht="12.75" customHeight="1">
      <c r="A120" s="5" t="s">
        <v>218</v>
      </c>
      <c r="B120" s="6" t="s">
        <v>219</v>
      </c>
      <c r="C120" s="7">
        <v>5908</v>
      </c>
      <c r="D120" s="7">
        <v>4234</v>
      </c>
      <c r="E120" s="7">
        <v>263</v>
      </c>
      <c r="F120" s="7">
        <f>SUM(C120-D120-E120)</f>
        <v>1411</v>
      </c>
      <c r="G120" s="7">
        <v>17577</v>
      </c>
      <c r="H120" s="7">
        <v>11402</v>
      </c>
      <c r="I120" s="7">
        <v>820</v>
      </c>
      <c r="J120" s="7">
        <f>SUM(G120-H120-I120)</f>
        <v>5355</v>
      </c>
      <c r="K120" s="7">
        <v>115</v>
      </c>
      <c r="L120" s="7">
        <v>0</v>
      </c>
      <c r="M120" s="7">
        <v>726</v>
      </c>
      <c r="N120" s="7">
        <v>188</v>
      </c>
      <c r="O120" s="7">
        <v>188</v>
      </c>
    </row>
    <row r="121" spans="1:15" ht="12.75" customHeight="1">
      <c r="A121" s="5" t="s">
        <v>220</v>
      </c>
      <c r="B121" s="6" t="s">
        <v>221</v>
      </c>
      <c r="C121" s="7">
        <v>9224</v>
      </c>
      <c r="D121" s="7">
        <v>6886</v>
      </c>
      <c r="E121" s="7">
        <v>460</v>
      </c>
      <c r="F121" s="7">
        <f>SUM(C121-D121-E121)</f>
        <v>1878</v>
      </c>
      <c r="G121" s="7">
        <v>28561</v>
      </c>
      <c r="H121" s="7">
        <v>19480</v>
      </c>
      <c r="I121" s="7">
        <v>990</v>
      </c>
      <c r="J121" s="7">
        <f>SUM(G121-H121-I121)</f>
        <v>8091</v>
      </c>
      <c r="K121" s="7">
        <v>12</v>
      </c>
      <c r="L121" s="7">
        <v>0</v>
      </c>
      <c r="M121" s="7">
        <v>1974</v>
      </c>
      <c r="N121" s="7">
        <v>58</v>
      </c>
      <c r="O121" s="7">
        <v>58</v>
      </c>
    </row>
    <row r="122" spans="1:15" ht="12.75" customHeight="1">
      <c r="A122" s="5" t="s">
        <v>222</v>
      </c>
      <c r="B122" s="6" t="s">
        <v>223</v>
      </c>
      <c r="C122" s="7">
        <v>2511</v>
      </c>
      <c r="D122" s="7">
        <v>1899</v>
      </c>
      <c r="E122" s="7">
        <v>0</v>
      </c>
      <c r="F122" s="7">
        <f>SUM(C122-D122-E122)</f>
        <v>612</v>
      </c>
      <c r="G122" s="7">
        <v>9374</v>
      </c>
      <c r="H122" s="7">
        <v>4877</v>
      </c>
      <c r="I122" s="7">
        <v>0</v>
      </c>
      <c r="J122" s="7">
        <f>SUM(G122-H122-I122)</f>
        <v>4497</v>
      </c>
      <c r="K122" s="7">
        <v>0</v>
      </c>
      <c r="L122" s="7">
        <v>0</v>
      </c>
      <c r="M122" s="7">
        <v>734</v>
      </c>
      <c r="N122" s="7">
        <v>106</v>
      </c>
      <c r="O122" s="7">
        <v>106</v>
      </c>
    </row>
    <row r="123" spans="1:15" ht="12.75" customHeight="1">
      <c r="A123" s="5" t="s">
        <v>224</v>
      </c>
      <c r="B123" s="6" t="s">
        <v>225</v>
      </c>
      <c r="C123" s="7">
        <v>7389</v>
      </c>
      <c r="D123" s="7">
        <v>5281</v>
      </c>
      <c r="E123" s="7">
        <v>185</v>
      </c>
      <c r="F123" s="7">
        <f>SUM(C123-D123-E123)</f>
        <v>1923</v>
      </c>
      <c r="G123" s="7">
        <v>22453</v>
      </c>
      <c r="H123" s="7">
        <v>13208</v>
      </c>
      <c r="I123" s="7">
        <v>475</v>
      </c>
      <c r="J123" s="7">
        <f>SUM(G123-H123-I123)</f>
        <v>8770</v>
      </c>
      <c r="K123" s="7">
        <v>4</v>
      </c>
      <c r="L123" s="7">
        <v>0</v>
      </c>
      <c r="M123" s="7">
        <v>945</v>
      </c>
      <c r="N123" s="7">
        <v>8</v>
      </c>
      <c r="O123" s="7">
        <v>8</v>
      </c>
    </row>
    <row r="124" spans="1:15" ht="12.75" customHeight="1">
      <c r="A124" s="5" t="s">
        <v>226</v>
      </c>
      <c r="B124" s="6" t="s">
        <v>227</v>
      </c>
      <c r="C124" s="7">
        <v>3675</v>
      </c>
      <c r="D124" s="7">
        <v>2378</v>
      </c>
      <c r="E124" s="7">
        <v>89</v>
      </c>
      <c r="F124" s="7">
        <f>SUM(C124-D124-E124)</f>
        <v>1208</v>
      </c>
      <c r="G124" s="7">
        <v>14283</v>
      </c>
      <c r="H124" s="7">
        <v>5315</v>
      </c>
      <c r="I124" s="7">
        <v>246</v>
      </c>
      <c r="J124" s="7">
        <f>SUM(G124-H124-I124)</f>
        <v>8722</v>
      </c>
      <c r="K124" s="7">
        <v>0</v>
      </c>
      <c r="L124" s="7">
        <v>0</v>
      </c>
      <c r="M124" s="7">
        <v>347</v>
      </c>
      <c r="N124" s="7">
        <v>80</v>
      </c>
      <c r="O124" s="7">
        <v>80</v>
      </c>
    </row>
    <row r="125" spans="1:15" ht="12.75" customHeight="1">
      <c r="A125" s="8"/>
      <c r="B125" s="9" t="s">
        <v>228</v>
      </c>
      <c r="C125" s="10">
        <f aca="true" t="shared" si="29" ref="C125:O125">SUM(C120:C124)</f>
        <v>28707</v>
      </c>
      <c r="D125" s="10">
        <f t="shared" si="29"/>
        <v>20678</v>
      </c>
      <c r="E125" s="10">
        <f t="shared" si="29"/>
        <v>997</v>
      </c>
      <c r="F125" s="10">
        <f t="shared" si="29"/>
        <v>7032</v>
      </c>
      <c r="G125" s="10">
        <f t="shared" si="29"/>
        <v>92248</v>
      </c>
      <c r="H125" s="10">
        <f t="shared" si="29"/>
        <v>54282</v>
      </c>
      <c r="I125" s="10">
        <f t="shared" si="29"/>
        <v>2531</v>
      </c>
      <c r="J125" s="10">
        <f t="shared" si="29"/>
        <v>35435</v>
      </c>
      <c r="K125" s="10">
        <f t="shared" si="29"/>
        <v>131</v>
      </c>
      <c r="L125" s="10">
        <f t="shared" si="29"/>
        <v>0</v>
      </c>
      <c r="M125" s="10">
        <f t="shared" si="29"/>
        <v>4726</v>
      </c>
      <c r="N125" s="10">
        <f t="shared" si="29"/>
        <v>440</v>
      </c>
      <c r="O125" s="10">
        <f t="shared" si="29"/>
        <v>440</v>
      </c>
    </row>
    <row r="126" spans="1:15" ht="12.75" customHeight="1">
      <c r="A126" s="5" t="s">
        <v>229</v>
      </c>
      <c r="B126" s="6" t="s">
        <v>230</v>
      </c>
      <c r="C126" s="7">
        <v>4589</v>
      </c>
      <c r="D126" s="7">
        <v>2767</v>
      </c>
      <c r="E126" s="7">
        <v>0</v>
      </c>
      <c r="F126" s="7">
        <f aca="true" t="shared" si="30" ref="F126:F134">SUM(C126-D126-E126)</f>
        <v>1822</v>
      </c>
      <c r="G126" s="7">
        <v>15524</v>
      </c>
      <c r="H126" s="7">
        <v>7207</v>
      </c>
      <c r="I126" s="7">
        <v>0</v>
      </c>
      <c r="J126" s="7">
        <f aca="true" t="shared" si="31" ref="J126:J134">SUM(G126-H126-I126)</f>
        <v>8317</v>
      </c>
      <c r="K126" s="7">
        <v>0</v>
      </c>
      <c r="L126" s="7">
        <v>0</v>
      </c>
      <c r="M126" s="7">
        <v>1033</v>
      </c>
      <c r="N126" s="7">
        <v>199</v>
      </c>
      <c r="O126" s="7">
        <v>199</v>
      </c>
    </row>
    <row r="127" spans="1:15" ht="12.75" customHeight="1">
      <c r="A127" s="5" t="s">
        <v>231</v>
      </c>
      <c r="B127" s="6" t="s">
        <v>232</v>
      </c>
      <c r="C127" s="7">
        <v>1999</v>
      </c>
      <c r="D127" s="7">
        <v>1077</v>
      </c>
      <c r="E127" s="7">
        <v>0</v>
      </c>
      <c r="F127" s="7">
        <f t="shared" si="30"/>
        <v>922</v>
      </c>
      <c r="G127" s="7">
        <v>6997</v>
      </c>
      <c r="H127" s="7">
        <v>3203</v>
      </c>
      <c r="I127" s="7">
        <v>0</v>
      </c>
      <c r="J127" s="7">
        <f t="shared" si="31"/>
        <v>3794</v>
      </c>
      <c r="K127" s="7">
        <v>0</v>
      </c>
      <c r="L127" s="7">
        <v>0</v>
      </c>
      <c r="M127" s="7">
        <v>544</v>
      </c>
      <c r="N127" s="7">
        <v>10</v>
      </c>
      <c r="O127" s="7">
        <v>10</v>
      </c>
    </row>
    <row r="128" spans="1:15" ht="12.75" customHeight="1">
      <c r="A128" s="5" t="s">
        <v>233</v>
      </c>
      <c r="B128" s="6" t="s">
        <v>234</v>
      </c>
      <c r="C128" s="7">
        <v>10469</v>
      </c>
      <c r="D128" s="7">
        <v>5755</v>
      </c>
      <c r="E128" s="7">
        <v>245</v>
      </c>
      <c r="F128" s="7">
        <f t="shared" si="30"/>
        <v>4469</v>
      </c>
      <c r="G128" s="7">
        <v>28866</v>
      </c>
      <c r="H128" s="7">
        <v>13726</v>
      </c>
      <c r="I128" s="7">
        <v>577</v>
      </c>
      <c r="J128" s="7">
        <f t="shared" si="31"/>
        <v>14563</v>
      </c>
      <c r="K128" s="7">
        <v>10</v>
      </c>
      <c r="L128" s="7">
        <v>0</v>
      </c>
      <c r="M128" s="7">
        <v>1038</v>
      </c>
      <c r="N128" s="7">
        <v>305</v>
      </c>
      <c r="O128" s="7">
        <v>305</v>
      </c>
    </row>
    <row r="129" spans="1:15" ht="12.75" customHeight="1">
      <c r="A129" s="5" t="s">
        <v>235</v>
      </c>
      <c r="B129" s="6" t="s">
        <v>236</v>
      </c>
      <c r="C129" s="7">
        <v>1338</v>
      </c>
      <c r="D129" s="7">
        <v>755</v>
      </c>
      <c r="E129" s="7">
        <v>69</v>
      </c>
      <c r="F129" s="7">
        <f t="shared" si="30"/>
        <v>514</v>
      </c>
      <c r="G129" s="7">
        <v>5201</v>
      </c>
      <c r="H129" s="7">
        <v>1905</v>
      </c>
      <c r="I129" s="7">
        <v>178</v>
      </c>
      <c r="J129" s="7">
        <f t="shared" si="31"/>
        <v>3118</v>
      </c>
      <c r="K129" s="7">
        <v>8</v>
      </c>
      <c r="L129" s="7">
        <v>0</v>
      </c>
      <c r="M129" s="7">
        <v>1415</v>
      </c>
      <c r="N129" s="7">
        <v>0</v>
      </c>
      <c r="O129" s="7">
        <v>0</v>
      </c>
    </row>
    <row r="130" spans="1:15" ht="12.75" customHeight="1">
      <c r="A130" s="5" t="s">
        <v>237</v>
      </c>
      <c r="B130" s="6" t="s">
        <v>238</v>
      </c>
      <c r="C130" s="7">
        <v>8969</v>
      </c>
      <c r="D130" s="7">
        <v>5779</v>
      </c>
      <c r="E130" s="7">
        <v>421</v>
      </c>
      <c r="F130" s="7">
        <f t="shared" si="30"/>
        <v>2769</v>
      </c>
      <c r="G130" s="7">
        <v>22067</v>
      </c>
      <c r="H130" s="7">
        <v>9907</v>
      </c>
      <c r="I130" s="7">
        <v>1267</v>
      </c>
      <c r="J130" s="7">
        <f t="shared" si="31"/>
        <v>10893</v>
      </c>
      <c r="K130" s="7">
        <v>4</v>
      </c>
      <c r="L130" s="7">
        <v>0</v>
      </c>
      <c r="M130" s="7">
        <v>255</v>
      </c>
      <c r="N130" s="7">
        <v>25441</v>
      </c>
      <c r="O130" s="7">
        <v>25441</v>
      </c>
    </row>
    <row r="131" spans="1:15" ht="12.75" customHeight="1">
      <c r="A131" s="5" t="s">
        <v>239</v>
      </c>
      <c r="B131" s="6" t="s">
        <v>240</v>
      </c>
      <c r="C131" s="7">
        <v>15055</v>
      </c>
      <c r="D131" s="7">
        <v>9611</v>
      </c>
      <c r="E131" s="7">
        <v>73</v>
      </c>
      <c r="F131" s="7">
        <f t="shared" si="30"/>
        <v>5371</v>
      </c>
      <c r="G131" s="7">
        <v>33378</v>
      </c>
      <c r="H131" s="7">
        <v>17826</v>
      </c>
      <c r="I131" s="7">
        <v>151</v>
      </c>
      <c r="J131" s="7">
        <f t="shared" si="31"/>
        <v>15401</v>
      </c>
      <c r="K131" s="7">
        <v>15</v>
      </c>
      <c r="L131" s="7">
        <v>11</v>
      </c>
      <c r="M131" s="7">
        <v>485</v>
      </c>
      <c r="N131" s="7">
        <v>128</v>
      </c>
      <c r="O131" s="7">
        <v>128</v>
      </c>
    </row>
    <row r="132" spans="1:15" ht="12.75" customHeight="1">
      <c r="A132" s="5" t="s">
        <v>241</v>
      </c>
      <c r="B132" s="6" t="s">
        <v>242</v>
      </c>
      <c r="C132" s="7">
        <v>3698</v>
      </c>
      <c r="D132" s="7">
        <v>1843</v>
      </c>
      <c r="E132" s="7">
        <v>0</v>
      </c>
      <c r="F132" s="7">
        <f t="shared" si="30"/>
        <v>1855</v>
      </c>
      <c r="G132" s="7">
        <v>11412</v>
      </c>
      <c r="H132" s="7">
        <v>4978</v>
      </c>
      <c r="I132" s="7">
        <v>0</v>
      </c>
      <c r="J132" s="7">
        <f t="shared" si="31"/>
        <v>6434</v>
      </c>
      <c r="K132" s="7">
        <v>209</v>
      </c>
      <c r="L132" s="7">
        <v>0</v>
      </c>
      <c r="M132" s="7">
        <v>214</v>
      </c>
      <c r="N132" s="7">
        <v>0</v>
      </c>
      <c r="O132" s="7">
        <v>0</v>
      </c>
    </row>
    <row r="133" spans="1:15" ht="12.75" customHeight="1">
      <c r="A133" s="5" t="s">
        <v>243</v>
      </c>
      <c r="B133" s="6" t="s">
        <v>244</v>
      </c>
      <c r="C133" s="7">
        <v>4494</v>
      </c>
      <c r="D133" s="7">
        <v>3084</v>
      </c>
      <c r="E133" s="7">
        <v>26</v>
      </c>
      <c r="F133" s="7">
        <f t="shared" si="30"/>
        <v>1384</v>
      </c>
      <c r="G133" s="7">
        <v>22889</v>
      </c>
      <c r="H133" s="7">
        <v>6671</v>
      </c>
      <c r="I133" s="7">
        <v>52</v>
      </c>
      <c r="J133" s="7">
        <f t="shared" si="31"/>
        <v>16166</v>
      </c>
      <c r="K133" s="7">
        <v>14</v>
      </c>
      <c r="L133" s="7">
        <v>0</v>
      </c>
      <c r="M133" s="7">
        <v>376</v>
      </c>
      <c r="N133" s="7">
        <v>80</v>
      </c>
      <c r="O133" s="7">
        <v>80</v>
      </c>
    </row>
    <row r="134" spans="1:15" ht="12.75" customHeight="1">
      <c r="A134" s="5" t="s">
        <v>245</v>
      </c>
      <c r="B134" s="6" t="s">
        <v>246</v>
      </c>
      <c r="C134" s="7">
        <v>5626</v>
      </c>
      <c r="D134" s="7">
        <v>3056</v>
      </c>
      <c r="E134" s="7">
        <v>0</v>
      </c>
      <c r="F134" s="7">
        <f t="shared" si="30"/>
        <v>2570</v>
      </c>
      <c r="G134" s="7">
        <v>16880</v>
      </c>
      <c r="H134" s="7">
        <v>6219</v>
      </c>
      <c r="I134" s="7">
        <v>0</v>
      </c>
      <c r="J134" s="7">
        <f t="shared" si="31"/>
        <v>10661</v>
      </c>
      <c r="K134" s="7">
        <v>22</v>
      </c>
      <c r="L134" s="7">
        <v>0</v>
      </c>
      <c r="M134" s="7">
        <v>1405</v>
      </c>
      <c r="N134" s="7">
        <v>37</v>
      </c>
      <c r="O134" s="7">
        <v>37</v>
      </c>
    </row>
    <row r="135" spans="1:15" ht="12.75" customHeight="1">
      <c r="A135" s="11"/>
      <c r="B135" s="9" t="s">
        <v>247</v>
      </c>
      <c r="C135" s="10">
        <f aca="true" t="shared" si="32" ref="C135:O135">SUM(C126:C134)</f>
        <v>56237</v>
      </c>
      <c r="D135" s="10">
        <f t="shared" si="32"/>
        <v>33727</v>
      </c>
      <c r="E135" s="10">
        <f t="shared" si="32"/>
        <v>834</v>
      </c>
      <c r="F135" s="10">
        <f t="shared" si="32"/>
        <v>21676</v>
      </c>
      <c r="G135" s="10">
        <f t="shared" si="32"/>
        <v>163214</v>
      </c>
      <c r="H135" s="10">
        <f t="shared" si="32"/>
        <v>71642</v>
      </c>
      <c r="I135" s="10">
        <f t="shared" si="32"/>
        <v>2225</v>
      </c>
      <c r="J135" s="10">
        <f t="shared" si="32"/>
        <v>89347</v>
      </c>
      <c r="K135" s="10">
        <f t="shared" si="32"/>
        <v>282</v>
      </c>
      <c r="L135" s="10">
        <f t="shared" si="32"/>
        <v>11</v>
      </c>
      <c r="M135" s="10">
        <f t="shared" si="32"/>
        <v>6765</v>
      </c>
      <c r="N135" s="10">
        <f t="shared" si="32"/>
        <v>26200</v>
      </c>
      <c r="O135" s="10">
        <f t="shared" si="32"/>
        <v>26200</v>
      </c>
    </row>
    <row r="136" spans="1:15" ht="12.75" customHeight="1">
      <c r="A136" s="5" t="s">
        <v>248</v>
      </c>
      <c r="B136" s="6" t="s">
        <v>249</v>
      </c>
      <c r="C136" s="7">
        <v>8793</v>
      </c>
      <c r="D136" s="7">
        <v>7166</v>
      </c>
      <c r="E136" s="7">
        <v>0</v>
      </c>
      <c r="F136" s="7">
        <f aca="true" t="shared" si="33" ref="F136:F143">SUM(C136-D136-E136)</f>
        <v>1627</v>
      </c>
      <c r="G136" s="7">
        <v>21136</v>
      </c>
      <c r="H136" s="7">
        <v>13293</v>
      </c>
      <c r="I136" s="7">
        <v>0</v>
      </c>
      <c r="J136" s="7">
        <f aca="true" t="shared" si="34" ref="J136:J143">SUM(G136-H136-I136)</f>
        <v>7843</v>
      </c>
      <c r="K136" s="7">
        <v>318</v>
      </c>
      <c r="L136" s="7">
        <v>0</v>
      </c>
      <c r="M136" s="7">
        <v>546</v>
      </c>
      <c r="N136" s="7">
        <v>2617</v>
      </c>
      <c r="O136" s="7">
        <v>1906</v>
      </c>
    </row>
    <row r="137" spans="1:15" ht="12.75" customHeight="1">
      <c r="A137" s="5" t="s">
        <v>250</v>
      </c>
      <c r="B137" s="6" t="s">
        <v>251</v>
      </c>
      <c r="C137" s="7">
        <v>0</v>
      </c>
      <c r="D137" s="7">
        <v>0</v>
      </c>
      <c r="E137" s="7">
        <v>0</v>
      </c>
      <c r="F137" s="7">
        <f t="shared" si="33"/>
        <v>0</v>
      </c>
      <c r="G137" s="7">
        <v>0</v>
      </c>
      <c r="H137" s="7">
        <v>0</v>
      </c>
      <c r="I137" s="7">
        <v>0</v>
      </c>
      <c r="J137" s="7">
        <f t="shared" si="34"/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</row>
    <row r="138" spans="1:15" ht="12.75" customHeight="1">
      <c r="A138" s="5" t="s">
        <v>252</v>
      </c>
      <c r="B138" s="6" t="s">
        <v>253</v>
      </c>
      <c r="C138" s="7">
        <v>0</v>
      </c>
      <c r="D138" s="7">
        <v>0</v>
      </c>
      <c r="E138" s="7">
        <v>0</v>
      </c>
      <c r="F138" s="7">
        <f t="shared" si="33"/>
        <v>0</v>
      </c>
      <c r="G138" s="7">
        <v>0</v>
      </c>
      <c r="H138" s="7">
        <v>0</v>
      </c>
      <c r="I138" s="7">
        <v>0</v>
      </c>
      <c r="J138" s="7">
        <f t="shared" si="34"/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t="12.75" customHeight="1">
      <c r="A139" s="5" t="s">
        <v>254</v>
      </c>
      <c r="B139" s="6" t="s">
        <v>255</v>
      </c>
      <c r="C139" s="7">
        <v>5639</v>
      </c>
      <c r="D139" s="7">
        <v>3599</v>
      </c>
      <c r="E139" s="7">
        <v>0</v>
      </c>
      <c r="F139" s="7">
        <f t="shared" si="33"/>
        <v>2040</v>
      </c>
      <c r="G139" s="7">
        <v>11170</v>
      </c>
      <c r="H139" s="7">
        <v>6979</v>
      </c>
      <c r="I139" s="7">
        <v>0</v>
      </c>
      <c r="J139" s="7">
        <f t="shared" si="34"/>
        <v>4191</v>
      </c>
      <c r="K139" s="7">
        <v>434</v>
      </c>
      <c r="L139" s="7">
        <v>122</v>
      </c>
      <c r="M139" s="7">
        <v>772</v>
      </c>
      <c r="N139" s="7">
        <v>749</v>
      </c>
      <c r="O139" s="7">
        <v>749</v>
      </c>
    </row>
    <row r="140" spans="1:15" ht="12.75" customHeight="1">
      <c r="A140" s="5" t="s">
        <v>256</v>
      </c>
      <c r="B140" s="6" t="s">
        <v>257</v>
      </c>
      <c r="C140" s="7">
        <v>0</v>
      </c>
      <c r="D140" s="7">
        <v>0</v>
      </c>
      <c r="E140" s="7">
        <v>0</v>
      </c>
      <c r="F140" s="7">
        <f t="shared" si="33"/>
        <v>0</v>
      </c>
      <c r="G140" s="7">
        <v>0</v>
      </c>
      <c r="H140" s="7">
        <v>0</v>
      </c>
      <c r="I140" s="7">
        <v>0</v>
      </c>
      <c r="J140" s="7">
        <f t="shared" si="34"/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t="12.75" customHeight="1">
      <c r="A141" s="5" t="s">
        <v>258</v>
      </c>
      <c r="B141" s="6" t="s">
        <v>259</v>
      </c>
      <c r="C141" s="7">
        <v>0</v>
      </c>
      <c r="D141" s="7">
        <v>0</v>
      </c>
      <c r="E141" s="7">
        <v>0</v>
      </c>
      <c r="F141" s="7">
        <f t="shared" si="33"/>
        <v>0</v>
      </c>
      <c r="G141" s="7">
        <v>0</v>
      </c>
      <c r="H141" s="7">
        <v>0</v>
      </c>
      <c r="I141" s="7">
        <v>0</v>
      </c>
      <c r="J141" s="7">
        <f t="shared" si="34"/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ht="12.75" customHeight="1">
      <c r="A142" s="5" t="s">
        <v>260</v>
      </c>
      <c r="B142" s="6" t="s">
        <v>261</v>
      </c>
      <c r="C142" s="7">
        <v>2059</v>
      </c>
      <c r="D142" s="7">
        <v>1606</v>
      </c>
      <c r="E142" s="7">
        <v>0</v>
      </c>
      <c r="F142" s="7">
        <f t="shared" si="33"/>
        <v>453</v>
      </c>
      <c r="G142" s="7">
        <v>7541</v>
      </c>
      <c r="H142" s="7">
        <v>4310</v>
      </c>
      <c r="I142" s="7">
        <v>0</v>
      </c>
      <c r="J142" s="7">
        <f t="shared" si="34"/>
        <v>3231</v>
      </c>
      <c r="K142" s="7">
        <v>301</v>
      </c>
      <c r="L142" s="7">
        <v>0</v>
      </c>
      <c r="M142" s="7">
        <v>1065</v>
      </c>
      <c r="N142" s="7">
        <v>936</v>
      </c>
      <c r="O142" s="7">
        <v>792</v>
      </c>
    </row>
    <row r="143" spans="1:15" ht="12.75" customHeight="1">
      <c r="A143" s="5" t="s">
        <v>262</v>
      </c>
      <c r="B143" s="6" t="s">
        <v>263</v>
      </c>
      <c r="C143" s="7">
        <v>10791</v>
      </c>
      <c r="D143" s="7">
        <v>8518</v>
      </c>
      <c r="E143" s="7">
        <v>0</v>
      </c>
      <c r="F143" s="7">
        <f t="shared" si="33"/>
        <v>2273</v>
      </c>
      <c r="G143" s="7">
        <v>28874</v>
      </c>
      <c r="H143" s="7">
        <v>14425</v>
      </c>
      <c r="I143" s="7">
        <v>0</v>
      </c>
      <c r="J143" s="7">
        <f t="shared" si="34"/>
        <v>14449</v>
      </c>
      <c r="K143" s="7">
        <v>1203</v>
      </c>
      <c r="L143" s="7">
        <v>0</v>
      </c>
      <c r="M143" s="7">
        <v>1989</v>
      </c>
      <c r="N143" s="7">
        <v>261</v>
      </c>
      <c r="O143" s="7">
        <v>144</v>
      </c>
    </row>
    <row r="144" spans="1:15" ht="14.25" customHeight="1">
      <c r="A144" s="5" t="s">
        <v>264</v>
      </c>
      <c r="B144" s="6" t="s">
        <v>265</v>
      </c>
      <c r="C144" s="7">
        <v>2824</v>
      </c>
      <c r="D144" s="7">
        <v>2824</v>
      </c>
      <c r="E144" s="7">
        <v>0</v>
      </c>
      <c r="F144" s="7">
        <v>0</v>
      </c>
      <c r="G144" s="7">
        <v>6851</v>
      </c>
      <c r="H144" s="7">
        <v>6571</v>
      </c>
      <c r="I144" s="7">
        <v>0</v>
      </c>
      <c r="J144" s="7">
        <v>0</v>
      </c>
      <c r="K144" s="7">
        <v>1239</v>
      </c>
      <c r="L144" s="7">
        <v>0</v>
      </c>
      <c r="M144" s="7">
        <v>668</v>
      </c>
      <c r="N144" s="7">
        <v>992</v>
      </c>
      <c r="O144" s="7">
        <v>992</v>
      </c>
    </row>
    <row r="145" spans="1:15" ht="14.25" customHeight="1">
      <c r="A145" s="11"/>
      <c r="B145" s="9" t="s">
        <v>266</v>
      </c>
      <c r="C145" s="13">
        <f aca="true" t="shared" si="35" ref="C145:O145">SUM(C136:C144)</f>
        <v>30106</v>
      </c>
      <c r="D145" s="13">
        <f t="shared" si="35"/>
        <v>23713</v>
      </c>
      <c r="E145" s="13">
        <f t="shared" si="35"/>
        <v>0</v>
      </c>
      <c r="F145" s="13">
        <f t="shared" si="35"/>
        <v>6393</v>
      </c>
      <c r="G145" s="13">
        <f t="shared" si="35"/>
        <v>75572</v>
      </c>
      <c r="H145" s="13">
        <f t="shared" si="35"/>
        <v>45578</v>
      </c>
      <c r="I145" s="13">
        <f t="shared" si="35"/>
        <v>0</v>
      </c>
      <c r="J145" s="13">
        <f t="shared" si="35"/>
        <v>29714</v>
      </c>
      <c r="K145" s="13">
        <f t="shared" si="35"/>
        <v>3495</v>
      </c>
      <c r="L145" s="13">
        <f t="shared" si="35"/>
        <v>122</v>
      </c>
      <c r="M145" s="13">
        <f t="shared" si="35"/>
        <v>5040</v>
      </c>
      <c r="N145" s="13">
        <f t="shared" si="35"/>
        <v>5555</v>
      </c>
      <c r="O145" s="13">
        <f t="shared" si="35"/>
        <v>4583</v>
      </c>
    </row>
    <row r="146" spans="1:15" ht="14.25" customHeight="1">
      <c r="A146" s="14" t="s">
        <v>267</v>
      </c>
      <c r="B146" s="15" t="s">
        <v>268</v>
      </c>
      <c r="C146" s="16">
        <f aca="true" t="shared" si="36" ref="C146:O146">C145+C135+C125+C119+C116+C109+C103+C98+C95+C89+C86+C80+C69+C59+C51+C46+C43+C30+C25+C23</f>
        <v>755163</v>
      </c>
      <c r="D146" s="16">
        <f t="shared" si="36"/>
        <v>510312</v>
      </c>
      <c r="E146" s="16">
        <f t="shared" si="36"/>
        <v>34163</v>
      </c>
      <c r="F146" s="16">
        <f t="shared" si="36"/>
        <v>210688</v>
      </c>
      <c r="G146" s="16">
        <f t="shared" si="36"/>
        <v>1963784</v>
      </c>
      <c r="H146" s="16">
        <f t="shared" si="36"/>
        <v>1016259</v>
      </c>
      <c r="I146" s="16">
        <f t="shared" si="36"/>
        <v>68157</v>
      </c>
      <c r="J146" s="16">
        <f t="shared" si="36"/>
        <v>879088</v>
      </c>
      <c r="K146" s="16">
        <f t="shared" si="36"/>
        <v>39090</v>
      </c>
      <c r="L146" s="16">
        <f t="shared" si="36"/>
        <v>231</v>
      </c>
      <c r="M146" s="16">
        <f t="shared" si="36"/>
        <v>193099</v>
      </c>
      <c r="N146" s="16">
        <f t="shared" si="36"/>
        <v>80499</v>
      </c>
      <c r="O146" s="16">
        <f t="shared" si="36"/>
        <v>76325</v>
      </c>
    </row>
  </sheetData>
  <sheetProtection selectLockedCells="1" selectUnlockedCells="1"/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25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29" t="s">
        <v>270</v>
      </c>
      <c r="B1" s="30"/>
      <c r="C1" s="30"/>
      <c r="D1" s="30"/>
      <c r="E1" s="31" t="s">
        <v>0</v>
      </c>
      <c r="F1" s="31"/>
      <c r="G1" s="31"/>
      <c r="H1" s="31"/>
      <c r="I1" s="31"/>
      <c r="J1" s="31"/>
      <c r="K1" s="31"/>
      <c r="L1" s="31"/>
      <c r="M1" s="32"/>
      <c r="N1" s="33"/>
      <c r="O1" s="34"/>
    </row>
    <row r="2" spans="1:15" ht="12" customHeight="1">
      <c r="A2" s="35" t="s">
        <v>271</v>
      </c>
      <c r="B2" s="36"/>
      <c r="C2" s="36"/>
      <c r="D2" s="36"/>
      <c r="E2" s="37"/>
      <c r="F2" s="38"/>
      <c r="G2" s="38"/>
      <c r="H2" s="38"/>
      <c r="I2" s="39"/>
      <c r="J2" s="39"/>
      <c r="K2" s="39"/>
      <c r="L2" s="39"/>
      <c r="M2" s="40"/>
      <c r="N2" s="39"/>
      <c r="O2" s="41"/>
    </row>
    <row r="3" spans="1:15" ht="10.5" customHeight="1">
      <c r="A3" s="35"/>
      <c r="B3" s="36"/>
      <c r="C3" s="36"/>
      <c r="D3" s="42"/>
      <c r="E3" s="43" t="s">
        <v>1</v>
      </c>
      <c r="F3" s="43"/>
      <c r="G3" s="43"/>
      <c r="H3" s="43"/>
      <c r="I3" s="43"/>
      <c r="J3" s="43"/>
      <c r="K3" s="43"/>
      <c r="L3" s="43"/>
      <c r="M3" s="39"/>
      <c r="N3" s="39"/>
      <c r="O3" s="41"/>
    </row>
    <row r="4" spans="1:15" ht="12.75" customHeight="1">
      <c r="A4" s="35"/>
      <c r="B4" s="36"/>
      <c r="C4" s="36"/>
      <c r="D4" s="42"/>
      <c r="E4" s="36" t="s">
        <v>2</v>
      </c>
      <c r="F4" s="36"/>
      <c r="G4" s="36"/>
      <c r="H4" s="36"/>
      <c r="I4" s="36"/>
      <c r="J4" s="36"/>
      <c r="K4" s="36"/>
      <c r="L4" s="36"/>
      <c r="M4" s="39"/>
      <c r="N4" s="39"/>
      <c r="O4" s="41"/>
    </row>
    <row r="5" spans="1:15" ht="15" customHeight="1">
      <c r="A5" s="4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</row>
    <row r="6" spans="1:15" ht="32.25" customHeight="1">
      <c r="A6" s="45" t="s">
        <v>3</v>
      </c>
      <c r="B6" s="46"/>
      <c r="C6" s="46"/>
      <c r="D6" s="46"/>
      <c r="E6" s="47"/>
      <c r="F6" s="39"/>
      <c r="G6" s="39"/>
      <c r="H6" s="39"/>
      <c r="I6" s="36"/>
      <c r="J6" s="36"/>
      <c r="K6" s="36"/>
      <c r="L6" s="36"/>
      <c r="M6" s="36"/>
      <c r="N6" s="39"/>
      <c r="O6" s="41"/>
    </row>
    <row r="7" spans="1:15" ht="15" customHeight="1">
      <c r="A7" s="48"/>
      <c r="B7" s="49"/>
      <c r="C7" s="49"/>
      <c r="D7" s="49"/>
      <c r="E7" s="47"/>
      <c r="F7" s="39"/>
      <c r="G7" s="39"/>
      <c r="H7" s="39"/>
      <c r="I7" s="39"/>
      <c r="J7" s="39"/>
      <c r="K7" s="39"/>
      <c r="L7" s="36" t="s">
        <v>4</v>
      </c>
      <c r="M7" s="36"/>
      <c r="N7" s="36"/>
      <c r="O7" s="50"/>
    </row>
    <row r="8" spans="1:15" ht="15" customHeight="1">
      <c r="A8" s="48"/>
      <c r="B8" s="49"/>
      <c r="C8" s="49"/>
      <c r="D8" s="49"/>
      <c r="E8" s="47"/>
      <c r="F8" s="39"/>
      <c r="G8" s="39"/>
      <c r="H8" s="39"/>
      <c r="I8" s="39"/>
      <c r="J8" s="39"/>
      <c r="K8" s="39"/>
      <c r="L8" s="36" t="s">
        <v>269</v>
      </c>
      <c r="M8" s="36"/>
      <c r="N8" s="36"/>
      <c r="O8" s="50"/>
    </row>
    <row r="9" spans="1:15" ht="15" customHeight="1">
      <c r="A9" s="48"/>
      <c r="B9" s="49"/>
      <c r="C9" s="49"/>
      <c r="D9" s="49"/>
      <c r="E9" s="47"/>
      <c r="F9" s="39"/>
      <c r="G9" s="39"/>
      <c r="H9" s="39"/>
      <c r="I9" s="39"/>
      <c r="J9" s="39"/>
      <c r="K9" s="39"/>
      <c r="L9" s="39"/>
      <c r="M9" s="39"/>
      <c r="N9" s="39"/>
      <c r="O9" s="41"/>
    </row>
    <row r="10" spans="1:15" ht="6.7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s="3" customFormat="1" ht="17.25" customHeight="1">
      <c r="A11" s="19" t="s">
        <v>6</v>
      </c>
      <c r="B11" s="19"/>
      <c r="C11" s="55" t="s">
        <v>7</v>
      </c>
      <c r="D11" s="55"/>
      <c r="E11" s="55"/>
      <c r="F11" s="55"/>
      <c r="G11" s="55" t="s">
        <v>8</v>
      </c>
      <c r="H11" s="55"/>
      <c r="I11" s="55"/>
      <c r="J11" s="55"/>
      <c r="K11" s="56" t="s">
        <v>9</v>
      </c>
      <c r="L11" s="56"/>
      <c r="M11" s="56"/>
      <c r="N11" s="55" t="s">
        <v>10</v>
      </c>
      <c r="O11" s="55"/>
    </row>
    <row r="12" spans="1:15" ht="12.75" customHeight="1">
      <c r="A12" s="17" t="s">
        <v>11</v>
      </c>
      <c r="B12" s="22" t="s">
        <v>12</v>
      </c>
      <c r="C12" s="22" t="s">
        <v>13</v>
      </c>
      <c r="D12" s="22" t="s">
        <v>14</v>
      </c>
      <c r="E12" s="22"/>
      <c r="F12" s="22" t="s">
        <v>15</v>
      </c>
      <c r="G12" s="22" t="s">
        <v>13</v>
      </c>
      <c r="H12" s="57" t="s">
        <v>16</v>
      </c>
      <c r="I12" s="22" t="s">
        <v>17</v>
      </c>
      <c r="J12" s="22" t="s">
        <v>18</v>
      </c>
      <c r="K12" s="57" t="s">
        <v>19</v>
      </c>
      <c r="L12" s="57" t="s">
        <v>20</v>
      </c>
      <c r="M12" s="57" t="s">
        <v>21</v>
      </c>
      <c r="N12" s="57" t="s">
        <v>13</v>
      </c>
      <c r="O12" s="58" t="s">
        <v>22</v>
      </c>
    </row>
    <row r="13" spans="1:15" ht="12.75" customHeight="1">
      <c r="A13" s="17"/>
      <c r="B13" s="22"/>
      <c r="C13" s="22"/>
      <c r="D13" s="27" t="s">
        <v>23</v>
      </c>
      <c r="E13" s="27" t="s">
        <v>17</v>
      </c>
      <c r="F13" s="22"/>
      <c r="G13" s="22"/>
      <c r="H13" s="57"/>
      <c r="I13" s="22"/>
      <c r="J13" s="22"/>
      <c r="K13" s="57"/>
      <c r="L13" s="57"/>
      <c r="M13" s="57"/>
      <c r="N13" s="57"/>
      <c r="O13" s="27" t="s">
        <v>24</v>
      </c>
    </row>
    <row r="14" spans="1:15" s="4" customFormat="1" ht="10.5" customHeight="1">
      <c r="A14" s="54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  <c r="O14" s="27">
        <v>15</v>
      </c>
    </row>
    <row r="15" spans="1:15" ht="12.75" customHeight="1">
      <c r="A15" s="5" t="s">
        <v>25</v>
      </c>
      <c r="B15" s="6" t="s">
        <v>26</v>
      </c>
      <c r="C15" s="7">
        <v>39653</v>
      </c>
      <c r="D15" s="7">
        <v>26271</v>
      </c>
      <c r="E15" s="7">
        <v>3933</v>
      </c>
      <c r="F15" s="7">
        <f aca="true" t="shared" si="0" ref="F15:F22">SUM(C15-D15-E15)</f>
        <v>9449</v>
      </c>
      <c r="G15" s="7">
        <v>191517</v>
      </c>
      <c r="H15" s="7">
        <v>72306</v>
      </c>
      <c r="I15" s="7">
        <v>9604</v>
      </c>
      <c r="J15" s="7">
        <f aca="true" t="shared" si="1" ref="J15:J22">SUM(G15-H15-I15)</f>
        <v>109607</v>
      </c>
      <c r="K15" s="7">
        <v>4408</v>
      </c>
      <c r="L15" s="7">
        <v>0</v>
      </c>
      <c r="M15" s="7">
        <v>17107</v>
      </c>
      <c r="N15" s="7">
        <v>4871</v>
      </c>
      <c r="O15" s="7">
        <v>3037</v>
      </c>
    </row>
    <row r="16" spans="1:15" ht="12.75" customHeight="1">
      <c r="A16" s="5" t="s">
        <v>27</v>
      </c>
      <c r="B16" s="6" t="s">
        <v>28</v>
      </c>
      <c r="C16" s="7">
        <v>13765</v>
      </c>
      <c r="D16" s="7">
        <v>11429</v>
      </c>
      <c r="E16" s="7">
        <v>635</v>
      </c>
      <c r="F16" s="7">
        <f t="shared" si="0"/>
        <v>1701</v>
      </c>
      <c r="G16" s="7">
        <v>44431</v>
      </c>
      <c r="H16" s="7">
        <v>28381</v>
      </c>
      <c r="I16" s="7">
        <v>2380</v>
      </c>
      <c r="J16" s="7">
        <f t="shared" si="1"/>
        <v>13670</v>
      </c>
      <c r="K16" s="7">
        <v>900</v>
      </c>
      <c r="L16" s="7">
        <v>0</v>
      </c>
      <c r="M16" s="7">
        <v>3430</v>
      </c>
      <c r="N16" s="7">
        <v>164</v>
      </c>
      <c r="O16" s="7">
        <v>164</v>
      </c>
    </row>
    <row r="17" spans="1:15" ht="12.75" customHeight="1">
      <c r="A17" s="5" t="s">
        <v>29</v>
      </c>
      <c r="B17" s="6" t="s">
        <v>30</v>
      </c>
      <c r="C17" s="7">
        <v>15471</v>
      </c>
      <c r="D17" s="7">
        <v>11961</v>
      </c>
      <c r="E17" s="7">
        <v>0</v>
      </c>
      <c r="F17" s="7">
        <f t="shared" si="0"/>
        <v>3510</v>
      </c>
      <c r="G17" s="7">
        <v>34978</v>
      </c>
      <c r="H17" s="7">
        <v>22738</v>
      </c>
      <c r="I17" s="7">
        <v>0</v>
      </c>
      <c r="J17" s="7">
        <f t="shared" si="1"/>
        <v>12240</v>
      </c>
      <c r="K17" s="7">
        <v>2082</v>
      </c>
      <c r="L17" s="7">
        <v>0</v>
      </c>
      <c r="M17" s="7">
        <v>807</v>
      </c>
      <c r="N17" s="7">
        <v>53</v>
      </c>
      <c r="O17" s="7">
        <v>53</v>
      </c>
    </row>
    <row r="18" spans="1:15" ht="12.75" customHeight="1">
      <c r="A18" s="5" t="s">
        <v>31</v>
      </c>
      <c r="B18" s="6" t="s">
        <v>32</v>
      </c>
      <c r="C18" s="7">
        <v>42515</v>
      </c>
      <c r="D18" s="7">
        <v>36466</v>
      </c>
      <c r="E18" s="7">
        <v>378</v>
      </c>
      <c r="F18" s="7">
        <f t="shared" si="0"/>
        <v>5671</v>
      </c>
      <c r="G18" s="7">
        <v>141428</v>
      </c>
      <c r="H18" s="7">
        <v>84667</v>
      </c>
      <c r="I18" s="7">
        <v>930</v>
      </c>
      <c r="J18" s="7">
        <f t="shared" si="1"/>
        <v>55831</v>
      </c>
      <c r="K18" s="7">
        <v>5204</v>
      </c>
      <c r="L18" s="7">
        <v>0</v>
      </c>
      <c r="M18" s="7">
        <v>9160</v>
      </c>
      <c r="N18" s="7">
        <v>228</v>
      </c>
      <c r="O18" s="7">
        <v>228</v>
      </c>
    </row>
    <row r="19" spans="1:15" ht="12.75" customHeight="1">
      <c r="A19" s="5" t="s">
        <v>33</v>
      </c>
      <c r="B19" s="6" t="s">
        <v>34</v>
      </c>
      <c r="C19" s="7">
        <v>35858</v>
      </c>
      <c r="D19" s="7">
        <v>32256</v>
      </c>
      <c r="E19" s="7">
        <v>1372</v>
      </c>
      <c r="F19" s="7">
        <f t="shared" si="0"/>
        <v>2230</v>
      </c>
      <c r="G19" s="7">
        <v>82116</v>
      </c>
      <c r="H19" s="7">
        <v>66068</v>
      </c>
      <c r="I19" s="7">
        <v>2750</v>
      </c>
      <c r="J19" s="7">
        <f t="shared" si="1"/>
        <v>13298</v>
      </c>
      <c r="K19" s="7">
        <v>629</v>
      </c>
      <c r="L19" s="7">
        <v>0</v>
      </c>
      <c r="M19" s="7">
        <v>308</v>
      </c>
      <c r="N19" s="7">
        <v>1770</v>
      </c>
      <c r="O19" s="7">
        <v>1263</v>
      </c>
    </row>
    <row r="20" spans="1:15" ht="12.75" customHeight="1">
      <c r="A20" s="5" t="s">
        <v>35</v>
      </c>
      <c r="B20" s="6" t="s">
        <v>36</v>
      </c>
      <c r="C20" s="7">
        <v>181995</v>
      </c>
      <c r="D20" s="7">
        <v>151042</v>
      </c>
      <c r="E20" s="7">
        <v>3507</v>
      </c>
      <c r="F20" s="7">
        <f t="shared" si="0"/>
        <v>27446</v>
      </c>
      <c r="G20" s="7">
        <v>388487</v>
      </c>
      <c r="H20" s="7">
        <v>261475</v>
      </c>
      <c r="I20" s="7">
        <v>10380</v>
      </c>
      <c r="J20" s="7">
        <f t="shared" si="1"/>
        <v>116632</v>
      </c>
      <c r="K20" s="7">
        <v>12544</v>
      </c>
      <c r="L20" s="7">
        <v>7</v>
      </c>
      <c r="M20" s="7">
        <v>18085</v>
      </c>
      <c r="N20" s="7">
        <v>1999</v>
      </c>
      <c r="O20" s="7">
        <v>1999</v>
      </c>
    </row>
    <row r="21" spans="1:15" ht="12.75" customHeight="1">
      <c r="A21" s="5" t="s">
        <v>37</v>
      </c>
      <c r="B21" s="6" t="s">
        <v>38</v>
      </c>
      <c r="C21" s="7">
        <v>15736</v>
      </c>
      <c r="D21" s="7">
        <v>14921</v>
      </c>
      <c r="E21" s="7">
        <v>0</v>
      </c>
      <c r="F21" s="7">
        <f t="shared" si="0"/>
        <v>815</v>
      </c>
      <c r="G21" s="7">
        <v>25903</v>
      </c>
      <c r="H21" s="7">
        <v>22090</v>
      </c>
      <c r="I21" s="7">
        <v>0</v>
      </c>
      <c r="J21" s="7">
        <f t="shared" si="1"/>
        <v>3813</v>
      </c>
      <c r="K21" s="7">
        <v>61</v>
      </c>
      <c r="L21" s="7">
        <v>0</v>
      </c>
      <c r="M21" s="7">
        <v>0</v>
      </c>
      <c r="N21" s="7">
        <v>66</v>
      </c>
      <c r="O21" s="7">
        <v>66</v>
      </c>
    </row>
    <row r="22" spans="1:15" ht="12.75" customHeight="1">
      <c r="A22" s="5" t="s">
        <v>39</v>
      </c>
      <c r="B22" s="6" t="s">
        <v>40</v>
      </c>
      <c r="C22" s="7">
        <v>13798</v>
      </c>
      <c r="D22" s="7">
        <v>10534</v>
      </c>
      <c r="E22" s="7">
        <v>1110</v>
      </c>
      <c r="F22" s="7">
        <f t="shared" si="0"/>
        <v>2154</v>
      </c>
      <c r="G22" s="7">
        <v>35729</v>
      </c>
      <c r="H22" s="7">
        <v>22013</v>
      </c>
      <c r="I22" s="7">
        <v>3319</v>
      </c>
      <c r="J22" s="7">
        <f t="shared" si="1"/>
        <v>10397</v>
      </c>
      <c r="K22" s="7">
        <v>1080</v>
      </c>
      <c r="L22" s="7">
        <v>0</v>
      </c>
      <c r="M22" s="7">
        <v>5408</v>
      </c>
      <c r="N22" s="7">
        <v>118</v>
      </c>
      <c r="O22" s="7">
        <v>118</v>
      </c>
    </row>
    <row r="23" spans="1:15" ht="12.75" customHeight="1">
      <c r="A23" s="8"/>
      <c r="B23" s="9" t="s">
        <v>41</v>
      </c>
      <c r="C23" s="10">
        <f aca="true" t="shared" si="2" ref="C23:O23">SUM(C15:C22)</f>
        <v>358791</v>
      </c>
      <c r="D23" s="10">
        <f t="shared" si="2"/>
        <v>294880</v>
      </c>
      <c r="E23" s="10">
        <f t="shared" si="2"/>
        <v>10935</v>
      </c>
      <c r="F23" s="10">
        <f t="shared" si="2"/>
        <v>52976</v>
      </c>
      <c r="G23" s="10">
        <f t="shared" si="2"/>
        <v>944589</v>
      </c>
      <c r="H23" s="10">
        <f t="shared" si="2"/>
        <v>579738</v>
      </c>
      <c r="I23" s="10">
        <f t="shared" si="2"/>
        <v>29363</v>
      </c>
      <c r="J23" s="10">
        <f t="shared" si="2"/>
        <v>335488</v>
      </c>
      <c r="K23" s="10">
        <f t="shared" si="2"/>
        <v>26908</v>
      </c>
      <c r="L23" s="10">
        <f t="shared" si="2"/>
        <v>7</v>
      </c>
      <c r="M23" s="10">
        <f t="shared" si="2"/>
        <v>54305</v>
      </c>
      <c r="N23" s="10">
        <f t="shared" si="2"/>
        <v>9269</v>
      </c>
      <c r="O23" s="10">
        <f t="shared" si="2"/>
        <v>6928</v>
      </c>
    </row>
    <row r="24" spans="1:15" ht="14.25" customHeight="1">
      <c r="A24" s="5" t="s">
        <v>42</v>
      </c>
      <c r="B24" s="6" t="s">
        <v>43</v>
      </c>
      <c r="C24" s="7">
        <v>15969</v>
      </c>
      <c r="D24" s="7">
        <v>11731</v>
      </c>
      <c r="E24" s="7">
        <v>1344</v>
      </c>
      <c r="F24" s="7">
        <f>SUM(C24-D24-E24)</f>
        <v>2894</v>
      </c>
      <c r="G24" s="7">
        <v>40879</v>
      </c>
      <c r="H24" s="7">
        <v>21392</v>
      </c>
      <c r="I24" s="7">
        <v>2381</v>
      </c>
      <c r="J24" s="7">
        <f>SUM(G24-H24-I24)</f>
        <v>17106</v>
      </c>
      <c r="K24" s="7">
        <v>13032</v>
      </c>
      <c r="L24" s="7">
        <v>0</v>
      </c>
      <c r="M24" s="7">
        <v>2069</v>
      </c>
      <c r="N24" s="7">
        <v>29</v>
      </c>
      <c r="O24" s="7">
        <v>29</v>
      </c>
    </row>
    <row r="25" spans="1:15" ht="14.25" customHeight="1">
      <c r="A25" s="11"/>
      <c r="B25" s="9" t="s">
        <v>44</v>
      </c>
      <c r="C25" s="10">
        <f aca="true" t="shared" si="3" ref="C25:O25">SUM(C24)</f>
        <v>15969</v>
      </c>
      <c r="D25" s="10">
        <f t="shared" si="3"/>
        <v>11731</v>
      </c>
      <c r="E25" s="10">
        <f t="shared" si="3"/>
        <v>1344</v>
      </c>
      <c r="F25" s="10">
        <f t="shared" si="3"/>
        <v>2894</v>
      </c>
      <c r="G25" s="10">
        <f t="shared" si="3"/>
        <v>40879</v>
      </c>
      <c r="H25" s="10">
        <f t="shared" si="3"/>
        <v>21392</v>
      </c>
      <c r="I25" s="10">
        <f t="shared" si="3"/>
        <v>2381</v>
      </c>
      <c r="J25" s="10">
        <f t="shared" si="3"/>
        <v>17106</v>
      </c>
      <c r="K25" s="10">
        <f t="shared" si="3"/>
        <v>13032</v>
      </c>
      <c r="L25" s="10">
        <f t="shared" si="3"/>
        <v>0</v>
      </c>
      <c r="M25" s="10">
        <f t="shared" si="3"/>
        <v>2069</v>
      </c>
      <c r="N25" s="10">
        <f t="shared" si="3"/>
        <v>29</v>
      </c>
      <c r="O25" s="10">
        <f t="shared" si="3"/>
        <v>29</v>
      </c>
    </row>
    <row r="26" spans="1:15" ht="12.75" customHeight="1">
      <c r="A26" s="5" t="s">
        <v>45</v>
      </c>
      <c r="B26" s="6" t="s">
        <v>46</v>
      </c>
      <c r="C26" s="7">
        <v>86076</v>
      </c>
      <c r="D26" s="7">
        <v>59722</v>
      </c>
      <c r="E26" s="7">
        <v>3620</v>
      </c>
      <c r="F26" s="7">
        <f>SUM(C26-D26-E26)</f>
        <v>22734</v>
      </c>
      <c r="G26" s="7">
        <v>216240</v>
      </c>
      <c r="H26" s="7">
        <v>86483</v>
      </c>
      <c r="I26" s="7">
        <v>9239</v>
      </c>
      <c r="J26" s="7">
        <f>SUM(G26-H26-I26)</f>
        <v>120518</v>
      </c>
      <c r="K26" s="7">
        <v>8792</v>
      </c>
      <c r="L26" s="7">
        <v>0</v>
      </c>
      <c r="M26" s="7">
        <v>12087</v>
      </c>
      <c r="N26" s="7">
        <v>652</v>
      </c>
      <c r="O26" s="7">
        <v>652</v>
      </c>
    </row>
    <row r="27" spans="1:15" ht="12.75" customHeight="1">
      <c r="A27" s="5" t="s">
        <v>47</v>
      </c>
      <c r="B27" s="6" t="s">
        <v>48</v>
      </c>
      <c r="C27" s="7">
        <v>25520</v>
      </c>
      <c r="D27" s="7">
        <v>21825</v>
      </c>
      <c r="E27" s="7">
        <v>1701</v>
      </c>
      <c r="F27" s="7">
        <f>SUM(C27-D27-E27)</f>
        <v>1994</v>
      </c>
      <c r="G27" s="7">
        <v>46483</v>
      </c>
      <c r="H27" s="7">
        <v>33269</v>
      </c>
      <c r="I27" s="7">
        <v>3829</v>
      </c>
      <c r="J27" s="7">
        <f>SUM(G27-H27-I27)</f>
        <v>9385</v>
      </c>
      <c r="K27" s="7">
        <v>397</v>
      </c>
      <c r="L27" s="7">
        <v>0</v>
      </c>
      <c r="M27" s="7">
        <v>69</v>
      </c>
      <c r="N27" s="7">
        <v>44</v>
      </c>
      <c r="O27" s="7">
        <v>44</v>
      </c>
    </row>
    <row r="28" spans="1:15" ht="12.75" customHeight="1">
      <c r="A28" s="5" t="s">
        <v>49</v>
      </c>
      <c r="B28" s="6" t="s">
        <v>50</v>
      </c>
      <c r="C28" s="7">
        <v>24674</v>
      </c>
      <c r="D28" s="7">
        <v>15839</v>
      </c>
      <c r="E28" s="7">
        <v>1600</v>
      </c>
      <c r="F28" s="7">
        <f>SUM(C28-D28-E28)</f>
        <v>7235</v>
      </c>
      <c r="G28" s="7">
        <v>64373</v>
      </c>
      <c r="H28" s="7">
        <v>30908</v>
      </c>
      <c r="I28" s="7">
        <v>4731</v>
      </c>
      <c r="J28" s="7">
        <f>SUM(G28-H28-I28)</f>
        <v>28734</v>
      </c>
      <c r="K28" s="7">
        <v>241</v>
      </c>
      <c r="L28" s="7">
        <v>0</v>
      </c>
      <c r="M28" s="7">
        <v>271</v>
      </c>
      <c r="N28" s="7">
        <v>132</v>
      </c>
      <c r="O28" s="7">
        <v>132</v>
      </c>
    </row>
    <row r="29" spans="1:15" ht="12.75" customHeight="1">
      <c r="A29" s="5" t="s">
        <v>51</v>
      </c>
      <c r="B29" s="6" t="s">
        <v>52</v>
      </c>
      <c r="C29" s="7">
        <v>29616</v>
      </c>
      <c r="D29" s="7">
        <v>23347</v>
      </c>
      <c r="E29" s="7">
        <v>2990</v>
      </c>
      <c r="F29" s="7">
        <f>SUM(C29-D29-E29)</f>
        <v>3279</v>
      </c>
      <c r="G29" s="7">
        <v>70016</v>
      </c>
      <c r="H29" s="7">
        <v>42729</v>
      </c>
      <c r="I29" s="7">
        <v>8291</v>
      </c>
      <c r="J29" s="7">
        <f>SUM(G29-H29-I29)</f>
        <v>18996</v>
      </c>
      <c r="K29" s="7">
        <v>2185</v>
      </c>
      <c r="L29" s="7">
        <v>0</v>
      </c>
      <c r="M29" s="7">
        <v>1135</v>
      </c>
      <c r="N29" s="7">
        <v>1458</v>
      </c>
      <c r="O29" s="7">
        <v>1458</v>
      </c>
    </row>
    <row r="30" spans="1:15" ht="12.75" customHeight="1">
      <c r="A30" s="8"/>
      <c r="B30" s="9" t="s">
        <v>53</v>
      </c>
      <c r="C30" s="10">
        <f aca="true" t="shared" si="4" ref="C30:O30">SUM(C26:C29)</f>
        <v>165886</v>
      </c>
      <c r="D30" s="10">
        <f t="shared" si="4"/>
        <v>120733</v>
      </c>
      <c r="E30" s="10">
        <f t="shared" si="4"/>
        <v>9911</v>
      </c>
      <c r="F30" s="10">
        <f t="shared" si="4"/>
        <v>35242</v>
      </c>
      <c r="G30" s="10">
        <f t="shared" si="4"/>
        <v>397112</v>
      </c>
      <c r="H30" s="10">
        <f t="shared" si="4"/>
        <v>193389</v>
      </c>
      <c r="I30" s="10">
        <f t="shared" si="4"/>
        <v>26090</v>
      </c>
      <c r="J30" s="10">
        <f t="shared" si="4"/>
        <v>177633</v>
      </c>
      <c r="K30" s="10">
        <f t="shared" si="4"/>
        <v>11615</v>
      </c>
      <c r="L30" s="10">
        <f t="shared" si="4"/>
        <v>0</v>
      </c>
      <c r="M30" s="10">
        <f t="shared" si="4"/>
        <v>13562</v>
      </c>
      <c r="N30" s="10">
        <f t="shared" si="4"/>
        <v>2286</v>
      </c>
      <c r="O30" s="10">
        <f t="shared" si="4"/>
        <v>2286</v>
      </c>
    </row>
    <row r="31" spans="1:15" ht="12.75" customHeight="1">
      <c r="A31" s="5" t="s">
        <v>54</v>
      </c>
      <c r="B31" s="6" t="s">
        <v>55</v>
      </c>
      <c r="C31" s="7">
        <v>87498</v>
      </c>
      <c r="D31" s="7">
        <v>60645</v>
      </c>
      <c r="E31" s="7">
        <v>2030</v>
      </c>
      <c r="F31" s="7">
        <f aca="true" t="shared" si="5" ref="F31:F42">SUM(C31-D31-E31)</f>
        <v>24823</v>
      </c>
      <c r="G31" s="7">
        <v>239154</v>
      </c>
      <c r="H31" s="7">
        <v>115131</v>
      </c>
      <c r="I31" s="7">
        <v>6541</v>
      </c>
      <c r="J31" s="7">
        <f aca="true" t="shared" si="6" ref="J31:J42">SUM(G31-H31-I31)</f>
        <v>117482</v>
      </c>
      <c r="K31" s="7">
        <v>4888</v>
      </c>
      <c r="L31" s="7">
        <v>0</v>
      </c>
      <c r="M31" s="7">
        <v>5716</v>
      </c>
      <c r="N31" s="7">
        <v>588</v>
      </c>
      <c r="O31" s="7">
        <v>588</v>
      </c>
    </row>
    <row r="32" spans="1:15" ht="12.75" customHeight="1">
      <c r="A32" s="5" t="s">
        <v>56</v>
      </c>
      <c r="B32" s="6" t="s">
        <v>57</v>
      </c>
      <c r="C32" s="7">
        <v>120200</v>
      </c>
      <c r="D32" s="7">
        <v>88966</v>
      </c>
      <c r="E32" s="7">
        <v>4073</v>
      </c>
      <c r="F32" s="7">
        <f t="shared" si="5"/>
        <v>27161</v>
      </c>
      <c r="G32" s="7">
        <v>444277</v>
      </c>
      <c r="H32" s="7">
        <v>204960</v>
      </c>
      <c r="I32" s="7">
        <v>11611</v>
      </c>
      <c r="J32" s="7">
        <f t="shared" si="6"/>
        <v>227706</v>
      </c>
      <c r="K32" s="7">
        <v>9300</v>
      </c>
      <c r="L32" s="7">
        <v>0</v>
      </c>
      <c r="M32" s="7">
        <v>72342</v>
      </c>
      <c r="N32" s="7">
        <v>1931</v>
      </c>
      <c r="O32" s="7">
        <v>1873</v>
      </c>
    </row>
    <row r="33" spans="1:15" ht="12.75" customHeight="1">
      <c r="A33" s="5" t="s">
        <v>58</v>
      </c>
      <c r="B33" s="6" t="s">
        <v>59</v>
      </c>
      <c r="C33" s="7">
        <v>65352</v>
      </c>
      <c r="D33" s="7">
        <v>54195</v>
      </c>
      <c r="E33" s="7">
        <v>2736</v>
      </c>
      <c r="F33" s="7">
        <f t="shared" si="5"/>
        <v>8421</v>
      </c>
      <c r="G33" s="7">
        <v>159925</v>
      </c>
      <c r="H33" s="7">
        <v>58324</v>
      </c>
      <c r="I33" s="7">
        <v>4203</v>
      </c>
      <c r="J33" s="7">
        <f t="shared" si="6"/>
        <v>97398</v>
      </c>
      <c r="K33" s="7">
        <v>8776</v>
      </c>
      <c r="L33" s="7">
        <v>0</v>
      </c>
      <c r="M33" s="7">
        <v>17019</v>
      </c>
      <c r="N33" s="7">
        <v>1377</v>
      </c>
      <c r="O33" s="7">
        <v>1199</v>
      </c>
    </row>
    <row r="34" spans="1:15" ht="12.75" customHeight="1">
      <c r="A34" s="5" t="s">
        <v>60</v>
      </c>
      <c r="B34" s="6" t="s">
        <v>61</v>
      </c>
      <c r="C34" s="7">
        <v>40072</v>
      </c>
      <c r="D34" s="7">
        <v>19506</v>
      </c>
      <c r="E34" s="7">
        <v>296</v>
      </c>
      <c r="F34" s="7">
        <f t="shared" si="5"/>
        <v>20270</v>
      </c>
      <c r="G34" s="7">
        <v>109556</v>
      </c>
      <c r="H34" s="7">
        <v>44431</v>
      </c>
      <c r="I34" s="7">
        <v>826</v>
      </c>
      <c r="J34" s="7">
        <f t="shared" si="6"/>
        <v>64299</v>
      </c>
      <c r="K34" s="7">
        <v>947</v>
      </c>
      <c r="L34" s="7">
        <v>0</v>
      </c>
      <c r="M34" s="7">
        <v>21436</v>
      </c>
      <c r="N34" s="7">
        <v>31</v>
      </c>
      <c r="O34" s="7">
        <v>31</v>
      </c>
    </row>
    <row r="35" spans="1:15" ht="12.75" customHeight="1">
      <c r="A35" s="5" t="s">
        <v>62</v>
      </c>
      <c r="B35" s="6" t="s">
        <v>63</v>
      </c>
      <c r="C35" s="7">
        <v>30896</v>
      </c>
      <c r="D35" s="7">
        <v>27869</v>
      </c>
      <c r="E35" s="7">
        <v>0</v>
      </c>
      <c r="F35" s="7">
        <f t="shared" si="5"/>
        <v>3027</v>
      </c>
      <c r="G35" s="7">
        <v>50118</v>
      </c>
      <c r="H35" s="7">
        <v>38118</v>
      </c>
      <c r="I35" s="7">
        <v>0</v>
      </c>
      <c r="J35" s="7">
        <f t="shared" si="6"/>
        <v>12000</v>
      </c>
      <c r="K35" s="7">
        <v>1316</v>
      </c>
      <c r="L35" s="7">
        <v>0</v>
      </c>
      <c r="M35" s="7">
        <v>140</v>
      </c>
      <c r="N35" s="7">
        <v>451</v>
      </c>
      <c r="O35" s="7">
        <v>451</v>
      </c>
    </row>
    <row r="36" spans="1:15" ht="12.75" customHeight="1">
      <c r="A36" s="5" t="s">
        <v>64</v>
      </c>
      <c r="B36" s="6" t="s">
        <v>65</v>
      </c>
      <c r="C36" s="7">
        <v>17452</v>
      </c>
      <c r="D36" s="7">
        <v>13507</v>
      </c>
      <c r="E36" s="7">
        <v>1765</v>
      </c>
      <c r="F36" s="7">
        <f t="shared" si="5"/>
        <v>2180</v>
      </c>
      <c r="G36" s="7">
        <v>46123</v>
      </c>
      <c r="H36" s="7">
        <v>30485</v>
      </c>
      <c r="I36" s="7">
        <v>4288</v>
      </c>
      <c r="J36" s="7">
        <f t="shared" si="6"/>
        <v>11350</v>
      </c>
      <c r="K36" s="7">
        <v>163</v>
      </c>
      <c r="L36" s="7">
        <v>0</v>
      </c>
      <c r="M36" s="7">
        <v>910</v>
      </c>
      <c r="N36" s="7">
        <v>56</v>
      </c>
      <c r="O36" s="7">
        <v>56</v>
      </c>
    </row>
    <row r="37" spans="1:15" ht="12.75" customHeight="1">
      <c r="A37" s="5" t="s">
        <v>66</v>
      </c>
      <c r="B37" s="6" t="s">
        <v>67</v>
      </c>
      <c r="C37" s="7">
        <v>27246</v>
      </c>
      <c r="D37" s="7">
        <v>23890</v>
      </c>
      <c r="E37" s="7">
        <v>0</v>
      </c>
      <c r="F37" s="7">
        <f t="shared" si="5"/>
        <v>3356</v>
      </c>
      <c r="G37" s="7">
        <v>80380</v>
      </c>
      <c r="H37" s="7">
        <v>56083</v>
      </c>
      <c r="I37" s="7">
        <v>0</v>
      </c>
      <c r="J37" s="7">
        <f t="shared" si="6"/>
        <v>24297</v>
      </c>
      <c r="K37" s="7">
        <v>475</v>
      </c>
      <c r="L37" s="7">
        <v>0</v>
      </c>
      <c r="M37" s="7">
        <v>6273</v>
      </c>
      <c r="N37" s="7">
        <v>27</v>
      </c>
      <c r="O37" s="7">
        <v>27</v>
      </c>
    </row>
    <row r="38" spans="1:15" ht="12.75" customHeight="1">
      <c r="A38" s="5" t="s">
        <v>68</v>
      </c>
      <c r="B38" s="6" t="s">
        <v>69</v>
      </c>
      <c r="C38" s="7">
        <v>360045</v>
      </c>
      <c r="D38" s="7">
        <v>263579</v>
      </c>
      <c r="E38" s="7">
        <v>10180</v>
      </c>
      <c r="F38" s="7">
        <f t="shared" si="5"/>
        <v>86286</v>
      </c>
      <c r="G38" s="7">
        <v>662917</v>
      </c>
      <c r="H38" s="7">
        <v>346848</v>
      </c>
      <c r="I38" s="7">
        <v>28580</v>
      </c>
      <c r="J38" s="7">
        <f t="shared" si="6"/>
        <v>287489</v>
      </c>
      <c r="K38" s="7">
        <v>22780</v>
      </c>
      <c r="L38" s="7">
        <v>0</v>
      </c>
      <c r="M38" s="7">
        <v>29137</v>
      </c>
      <c r="N38" s="7">
        <v>142837</v>
      </c>
      <c r="O38" s="7">
        <v>126350</v>
      </c>
    </row>
    <row r="39" spans="1:15" ht="12.75" customHeight="1">
      <c r="A39" s="5" t="s">
        <v>70</v>
      </c>
      <c r="B39" s="6" t="s">
        <v>71</v>
      </c>
      <c r="C39" s="7">
        <v>78543</v>
      </c>
      <c r="D39" s="7">
        <v>64995</v>
      </c>
      <c r="E39" s="7">
        <v>1264</v>
      </c>
      <c r="F39" s="7">
        <f t="shared" si="5"/>
        <v>12284</v>
      </c>
      <c r="G39" s="7">
        <v>121234</v>
      </c>
      <c r="H39" s="7">
        <v>84720</v>
      </c>
      <c r="I39" s="7">
        <v>3817</v>
      </c>
      <c r="J39" s="7">
        <f t="shared" si="6"/>
        <v>32697</v>
      </c>
      <c r="K39" s="7">
        <v>2840</v>
      </c>
      <c r="L39" s="7">
        <v>0</v>
      </c>
      <c r="M39" s="7">
        <v>620</v>
      </c>
      <c r="N39" s="7">
        <v>28</v>
      </c>
      <c r="O39" s="7">
        <v>28</v>
      </c>
    </row>
    <row r="40" spans="1:15" ht="12.75" customHeight="1">
      <c r="A40" s="5" t="s">
        <v>72</v>
      </c>
      <c r="B40" s="6" t="s">
        <v>73</v>
      </c>
      <c r="C40" s="7">
        <v>46347</v>
      </c>
      <c r="D40" s="7">
        <v>36533</v>
      </c>
      <c r="E40" s="7">
        <v>1898</v>
      </c>
      <c r="F40" s="7">
        <f t="shared" si="5"/>
        <v>7916</v>
      </c>
      <c r="G40" s="7">
        <v>121816</v>
      </c>
      <c r="H40" s="7">
        <v>70259</v>
      </c>
      <c r="I40" s="7">
        <v>4626</v>
      </c>
      <c r="J40" s="7">
        <f t="shared" si="6"/>
        <v>46931</v>
      </c>
      <c r="K40" s="7">
        <v>1821</v>
      </c>
      <c r="L40" s="7">
        <v>0</v>
      </c>
      <c r="M40" s="7">
        <v>30372</v>
      </c>
      <c r="N40" s="7">
        <v>0</v>
      </c>
      <c r="O40" s="7">
        <v>0</v>
      </c>
    </row>
    <row r="41" spans="1:15" ht="12.75" customHeight="1">
      <c r="A41" s="5" t="s">
        <v>74</v>
      </c>
      <c r="B41" s="6" t="s">
        <v>75</v>
      </c>
      <c r="C41" s="7">
        <v>19996</v>
      </c>
      <c r="D41" s="7">
        <v>13235</v>
      </c>
      <c r="E41" s="7">
        <v>0</v>
      </c>
      <c r="F41" s="7">
        <f t="shared" si="5"/>
        <v>6761</v>
      </c>
      <c r="G41" s="7">
        <v>44808</v>
      </c>
      <c r="H41" s="7">
        <v>30618</v>
      </c>
      <c r="I41" s="7">
        <v>0</v>
      </c>
      <c r="J41" s="7">
        <f t="shared" si="6"/>
        <v>14190</v>
      </c>
      <c r="K41" s="7">
        <v>6440</v>
      </c>
      <c r="L41" s="7">
        <v>0</v>
      </c>
      <c r="M41" s="7">
        <v>699</v>
      </c>
      <c r="N41" s="7">
        <v>1795</v>
      </c>
      <c r="O41" s="7">
        <v>1795</v>
      </c>
    </row>
    <row r="42" spans="1:15" ht="12.75" customHeight="1">
      <c r="A42" s="5" t="s">
        <v>76</v>
      </c>
      <c r="B42" s="6" t="s">
        <v>77</v>
      </c>
      <c r="C42" s="7">
        <v>81567</v>
      </c>
      <c r="D42" s="7">
        <v>61571</v>
      </c>
      <c r="E42" s="7">
        <v>1602</v>
      </c>
      <c r="F42" s="7">
        <f t="shared" si="5"/>
        <v>18394</v>
      </c>
      <c r="G42" s="7">
        <v>122325</v>
      </c>
      <c r="H42" s="7">
        <v>81896</v>
      </c>
      <c r="I42" s="7">
        <v>2648</v>
      </c>
      <c r="J42" s="7">
        <f t="shared" si="6"/>
        <v>37781</v>
      </c>
      <c r="K42" s="7">
        <v>4108</v>
      </c>
      <c r="L42" s="7">
        <v>0</v>
      </c>
      <c r="M42" s="7">
        <v>455</v>
      </c>
      <c r="N42" s="7">
        <v>75</v>
      </c>
      <c r="O42" s="7">
        <v>75</v>
      </c>
    </row>
    <row r="43" spans="1:15" ht="12.75" customHeight="1">
      <c r="A43" s="8"/>
      <c r="B43" s="9" t="s">
        <v>78</v>
      </c>
      <c r="C43" s="10">
        <f aca="true" t="shared" si="7" ref="C43:O43">SUM(C31:C42)</f>
        <v>975214</v>
      </c>
      <c r="D43" s="10">
        <f t="shared" si="7"/>
        <v>728491</v>
      </c>
      <c r="E43" s="10">
        <f t="shared" si="7"/>
        <v>25844</v>
      </c>
      <c r="F43" s="10">
        <f t="shared" si="7"/>
        <v>220879</v>
      </c>
      <c r="G43" s="10">
        <f t="shared" si="7"/>
        <v>2202633</v>
      </c>
      <c r="H43" s="10">
        <f t="shared" si="7"/>
        <v>1161873</v>
      </c>
      <c r="I43" s="10">
        <f t="shared" si="7"/>
        <v>67140</v>
      </c>
      <c r="J43" s="10">
        <f t="shared" si="7"/>
        <v>973620</v>
      </c>
      <c r="K43" s="10">
        <f t="shared" si="7"/>
        <v>63854</v>
      </c>
      <c r="L43" s="10">
        <f t="shared" si="7"/>
        <v>0</v>
      </c>
      <c r="M43" s="10">
        <f t="shared" si="7"/>
        <v>185119</v>
      </c>
      <c r="N43" s="10">
        <f t="shared" si="7"/>
        <v>149196</v>
      </c>
      <c r="O43" s="10">
        <f t="shared" si="7"/>
        <v>132473</v>
      </c>
    </row>
    <row r="44" spans="1:15" ht="12.75" customHeight="1">
      <c r="A44" s="5" t="s">
        <v>79</v>
      </c>
      <c r="B44" s="6" t="s">
        <v>80</v>
      </c>
      <c r="C44" s="7">
        <v>52748</v>
      </c>
      <c r="D44" s="7">
        <v>40652</v>
      </c>
      <c r="E44" s="7">
        <v>2647</v>
      </c>
      <c r="F44" s="7">
        <f>SUM(C44-D44-E44)</f>
        <v>9449</v>
      </c>
      <c r="G44" s="7">
        <v>185696</v>
      </c>
      <c r="H44" s="7">
        <v>99798</v>
      </c>
      <c r="I44" s="7">
        <v>5698</v>
      </c>
      <c r="J44" s="7">
        <f>SUM(G44-H44-I44)</f>
        <v>80200</v>
      </c>
      <c r="K44" s="7">
        <v>8847</v>
      </c>
      <c r="L44" s="7">
        <v>98</v>
      </c>
      <c r="M44" s="7">
        <v>4981</v>
      </c>
      <c r="N44" s="7">
        <v>826</v>
      </c>
      <c r="O44" s="7">
        <v>826</v>
      </c>
    </row>
    <row r="45" spans="1:15" ht="12.75" customHeight="1">
      <c r="A45" s="5" t="s">
        <v>81</v>
      </c>
      <c r="B45" s="6" t="s">
        <v>82</v>
      </c>
      <c r="C45" s="7">
        <v>57023</v>
      </c>
      <c r="D45" s="7">
        <v>41561</v>
      </c>
      <c r="E45" s="7">
        <v>2222</v>
      </c>
      <c r="F45" s="7">
        <f>SUM(C45-D45-E45)</f>
        <v>13240</v>
      </c>
      <c r="G45" s="7">
        <v>220539</v>
      </c>
      <c r="H45" s="7">
        <v>93269</v>
      </c>
      <c r="I45" s="7">
        <v>6874</v>
      </c>
      <c r="J45" s="7">
        <f>SUM(G45-H45-I45)</f>
        <v>120396</v>
      </c>
      <c r="K45" s="7">
        <v>27623</v>
      </c>
      <c r="L45" s="7">
        <v>0</v>
      </c>
      <c r="M45" s="7">
        <v>20167</v>
      </c>
      <c r="N45" s="7">
        <v>868</v>
      </c>
      <c r="O45" s="7">
        <v>868</v>
      </c>
    </row>
    <row r="46" spans="1:256" ht="12.75" customHeight="1">
      <c r="A46" s="8"/>
      <c r="B46" s="9" t="s">
        <v>83</v>
      </c>
      <c r="C46" s="10">
        <f aca="true" t="shared" si="8" ref="C46:O46">SUM(C44:C45)</f>
        <v>109771</v>
      </c>
      <c r="D46" s="10">
        <f t="shared" si="8"/>
        <v>82213</v>
      </c>
      <c r="E46" s="10">
        <f t="shared" si="8"/>
        <v>4869</v>
      </c>
      <c r="F46" s="10">
        <f t="shared" si="8"/>
        <v>22689</v>
      </c>
      <c r="G46" s="10">
        <f t="shared" si="8"/>
        <v>406235</v>
      </c>
      <c r="H46" s="10">
        <f t="shared" si="8"/>
        <v>193067</v>
      </c>
      <c r="I46" s="10">
        <f t="shared" si="8"/>
        <v>12572</v>
      </c>
      <c r="J46" s="10">
        <f t="shared" si="8"/>
        <v>200596</v>
      </c>
      <c r="K46" s="10">
        <f t="shared" si="8"/>
        <v>36470</v>
      </c>
      <c r="L46" s="10">
        <f t="shared" si="8"/>
        <v>98</v>
      </c>
      <c r="M46" s="10">
        <f t="shared" si="8"/>
        <v>25148</v>
      </c>
      <c r="N46" s="10">
        <f t="shared" si="8"/>
        <v>1694</v>
      </c>
      <c r="O46" s="10">
        <f t="shared" si="8"/>
        <v>1694</v>
      </c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15" ht="13.5" customHeight="1">
      <c r="A47" s="5" t="s">
        <v>84</v>
      </c>
      <c r="B47" s="6" t="s">
        <v>85</v>
      </c>
      <c r="C47" s="7">
        <v>13343</v>
      </c>
      <c r="D47" s="7">
        <v>9762</v>
      </c>
      <c r="E47" s="7">
        <v>0</v>
      </c>
      <c r="F47" s="7">
        <f>SUM(C47-D47-E47)</f>
        <v>3581</v>
      </c>
      <c r="G47" s="7">
        <v>22795</v>
      </c>
      <c r="H47" s="7">
        <v>13255</v>
      </c>
      <c r="I47" s="7">
        <v>0</v>
      </c>
      <c r="J47" s="7">
        <f>SUM(G47-H47-I47)</f>
        <v>9540</v>
      </c>
      <c r="K47" s="7">
        <v>7</v>
      </c>
      <c r="L47" s="7">
        <v>0</v>
      </c>
      <c r="M47" s="7">
        <v>0</v>
      </c>
      <c r="N47" s="7">
        <v>88</v>
      </c>
      <c r="O47" s="7">
        <v>88</v>
      </c>
    </row>
    <row r="48" spans="1:15" ht="12.75" customHeight="1">
      <c r="A48" s="5" t="s">
        <v>86</v>
      </c>
      <c r="B48" s="6" t="s">
        <v>87</v>
      </c>
      <c r="C48" s="7">
        <v>26933</v>
      </c>
      <c r="D48" s="7">
        <v>19870</v>
      </c>
      <c r="E48" s="7">
        <v>0</v>
      </c>
      <c r="F48" s="7">
        <f>SUM(C48-D48-E48)</f>
        <v>7063</v>
      </c>
      <c r="G48" s="7">
        <v>64208</v>
      </c>
      <c r="H48" s="7">
        <v>42143</v>
      </c>
      <c r="I48" s="7">
        <v>0</v>
      </c>
      <c r="J48" s="7">
        <f>SUM(G48-H48-I48)</f>
        <v>22065</v>
      </c>
      <c r="K48" s="7">
        <v>2288</v>
      </c>
      <c r="L48" s="7">
        <v>0</v>
      </c>
      <c r="M48" s="7">
        <v>5786</v>
      </c>
      <c r="N48" s="7">
        <v>3664</v>
      </c>
      <c r="O48" s="7">
        <v>3664</v>
      </c>
    </row>
    <row r="49" spans="1:15" ht="12.75" customHeight="1">
      <c r="A49" s="5" t="s">
        <v>88</v>
      </c>
      <c r="B49" s="6" t="s">
        <v>89</v>
      </c>
      <c r="C49" s="7">
        <v>14046</v>
      </c>
      <c r="D49" s="7">
        <v>10648</v>
      </c>
      <c r="E49" s="7">
        <v>0</v>
      </c>
      <c r="F49" s="7">
        <f>SUM(C49-D49-E49)</f>
        <v>3398</v>
      </c>
      <c r="G49" s="7">
        <v>25721</v>
      </c>
      <c r="H49" s="7">
        <v>18598</v>
      </c>
      <c r="I49" s="7">
        <v>0</v>
      </c>
      <c r="J49" s="7">
        <f>SUM(G49-H49-I49)</f>
        <v>7123</v>
      </c>
      <c r="K49" s="7">
        <v>1634</v>
      </c>
      <c r="L49" s="7">
        <v>0</v>
      </c>
      <c r="M49" s="7">
        <v>327</v>
      </c>
      <c r="N49" s="7">
        <v>0</v>
      </c>
      <c r="O49" s="7">
        <v>0</v>
      </c>
    </row>
    <row r="50" spans="1:15" ht="12.75" customHeight="1">
      <c r="A50" s="5" t="s">
        <v>90</v>
      </c>
      <c r="B50" s="6" t="s">
        <v>91</v>
      </c>
      <c r="C50" s="7">
        <v>61827</v>
      </c>
      <c r="D50" s="7">
        <v>49384</v>
      </c>
      <c r="E50" s="7">
        <v>1663</v>
      </c>
      <c r="F50" s="7">
        <f>SUM(C50-D50-E50)</f>
        <v>10780</v>
      </c>
      <c r="G50" s="7">
        <v>162196</v>
      </c>
      <c r="H50" s="7">
        <v>90453</v>
      </c>
      <c r="I50" s="7">
        <v>4184</v>
      </c>
      <c r="J50" s="7">
        <f>SUM(G50-H50-I50)</f>
        <v>67559</v>
      </c>
      <c r="K50" s="7">
        <v>9408</v>
      </c>
      <c r="L50" s="7">
        <v>0</v>
      </c>
      <c r="M50" s="7">
        <v>15788</v>
      </c>
      <c r="N50" s="7">
        <v>665</v>
      </c>
      <c r="O50" s="7">
        <v>665</v>
      </c>
    </row>
    <row r="51" spans="1:15" ht="12.75" customHeight="1">
      <c r="A51" s="8"/>
      <c r="B51" s="9" t="s">
        <v>92</v>
      </c>
      <c r="C51" s="10">
        <f aca="true" t="shared" si="9" ref="C51:O51">SUM(C47:C50)</f>
        <v>116149</v>
      </c>
      <c r="D51" s="10">
        <f t="shared" si="9"/>
        <v>89664</v>
      </c>
      <c r="E51" s="10">
        <f t="shared" si="9"/>
        <v>1663</v>
      </c>
      <c r="F51" s="10">
        <f t="shared" si="9"/>
        <v>24822</v>
      </c>
      <c r="G51" s="10">
        <f t="shared" si="9"/>
        <v>274920</v>
      </c>
      <c r="H51" s="10">
        <f t="shared" si="9"/>
        <v>164449</v>
      </c>
      <c r="I51" s="10">
        <f t="shared" si="9"/>
        <v>4184</v>
      </c>
      <c r="J51" s="10">
        <f t="shared" si="9"/>
        <v>106287</v>
      </c>
      <c r="K51" s="10">
        <f t="shared" si="9"/>
        <v>13337</v>
      </c>
      <c r="L51" s="10">
        <f t="shared" si="9"/>
        <v>0</v>
      </c>
      <c r="M51" s="10">
        <f t="shared" si="9"/>
        <v>21901</v>
      </c>
      <c r="N51" s="10">
        <f t="shared" si="9"/>
        <v>4417</v>
      </c>
      <c r="O51" s="10">
        <f t="shared" si="9"/>
        <v>4417</v>
      </c>
    </row>
    <row r="52" spans="1:15" ht="12.75" customHeight="1">
      <c r="A52" s="5" t="s">
        <v>93</v>
      </c>
      <c r="B52" s="6" t="s">
        <v>94</v>
      </c>
      <c r="C52" s="7">
        <v>19162</v>
      </c>
      <c r="D52" s="7">
        <v>12258</v>
      </c>
      <c r="E52" s="7">
        <v>77</v>
      </c>
      <c r="F52" s="7">
        <f aca="true" t="shared" si="10" ref="F52:F58">SUM(C52-D52-E52)</f>
        <v>6827</v>
      </c>
      <c r="G52" s="7">
        <v>56022</v>
      </c>
      <c r="H52" s="7">
        <v>29392</v>
      </c>
      <c r="I52" s="7">
        <v>187</v>
      </c>
      <c r="J52" s="7">
        <f aca="true" t="shared" si="11" ref="J52:J58">SUM(G52-H52-I52)</f>
        <v>26443</v>
      </c>
      <c r="K52" s="7">
        <v>7544</v>
      </c>
      <c r="L52" s="7">
        <v>0</v>
      </c>
      <c r="M52" s="7">
        <v>401</v>
      </c>
      <c r="N52" s="7">
        <v>52</v>
      </c>
      <c r="O52" s="7">
        <v>52</v>
      </c>
    </row>
    <row r="53" spans="1:15" ht="12.75" customHeight="1">
      <c r="A53" s="5" t="s">
        <v>95</v>
      </c>
      <c r="B53" s="6" t="s">
        <v>96</v>
      </c>
      <c r="C53" s="7">
        <v>98734</v>
      </c>
      <c r="D53" s="7">
        <v>56866</v>
      </c>
      <c r="E53" s="7">
        <v>1452</v>
      </c>
      <c r="F53" s="7">
        <f t="shared" si="10"/>
        <v>40416</v>
      </c>
      <c r="G53" s="7">
        <v>306406</v>
      </c>
      <c r="H53" s="7">
        <v>139007</v>
      </c>
      <c r="I53" s="7">
        <v>5388</v>
      </c>
      <c r="J53" s="7">
        <f t="shared" si="11"/>
        <v>162011</v>
      </c>
      <c r="K53" s="7">
        <v>13447</v>
      </c>
      <c r="L53" s="7">
        <v>0</v>
      </c>
      <c r="M53" s="7">
        <v>50949</v>
      </c>
      <c r="N53" s="7">
        <v>592</v>
      </c>
      <c r="O53" s="7">
        <v>592</v>
      </c>
    </row>
    <row r="54" spans="1:15" ht="12.75" customHeight="1">
      <c r="A54" s="5" t="s">
        <v>97</v>
      </c>
      <c r="B54" s="6" t="s">
        <v>98</v>
      </c>
      <c r="C54" s="7">
        <v>11818</v>
      </c>
      <c r="D54" s="7">
        <v>6801</v>
      </c>
      <c r="E54" s="7">
        <v>423</v>
      </c>
      <c r="F54" s="7">
        <f t="shared" si="10"/>
        <v>4594</v>
      </c>
      <c r="G54" s="7">
        <v>48446</v>
      </c>
      <c r="H54" s="7">
        <v>21011</v>
      </c>
      <c r="I54" s="7">
        <v>1910</v>
      </c>
      <c r="J54" s="7">
        <f t="shared" si="11"/>
        <v>25525</v>
      </c>
      <c r="K54" s="7">
        <v>522</v>
      </c>
      <c r="L54" s="7">
        <v>0</v>
      </c>
      <c r="M54" s="7">
        <v>11029</v>
      </c>
      <c r="N54" s="7">
        <v>643</v>
      </c>
      <c r="O54" s="7">
        <v>643</v>
      </c>
    </row>
    <row r="55" spans="1:15" ht="12.75" customHeight="1">
      <c r="A55" s="5" t="s">
        <v>99</v>
      </c>
      <c r="B55" s="6" t="s">
        <v>100</v>
      </c>
      <c r="C55" s="7">
        <v>73678</v>
      </c>
      <c r="D55" s="7">
        <v>46859</v>
      </c>
      <c r="E55" s="7">
        <v>1494</v>
      </c>
      <c r="F55" s="7">
        <f t="shared" si="10"/>
        <v>25325</v>
      </c>
      <c r="G55" s="7">
        <v>248666</v>
      </c>
      <c r="H55" s="7">
        <v>120419</v>
      </c>
      <c r="I55" s="7">
        <v>4185</v>
      </c>
      <c r="J55" s="7">
        <f t="shared" si="11"/>
        <v>124062</v>
      </c>
      <c r="K55" s="7">
        <v>8478</v>
      </c>
      <c r="L55" s="7">
        <v>0</v>
      </c>
      <c r="M55" s="7">
        <v>12528</v>
      </c>
      <c r="N55" s="7">
        <v>2202</v>
      </c>
      <c r="O55" s="7">
        <v>2202</v>
      </c>
    </row>
    <row r="56" spans="1:15" ht="12.75" customHeight="1">
      <c r="A56" s="5" t="s">
        <v>101</v>
      </c>
      <c r="B56" s="6" t="s">
        <v>102</v>
      </c>
      <c r="C56" s="7">
        <v>85016</v>
      </c>
      <c r="D56" s="7">
        <v>53862</v>
      </c>
      <c r="E56" s="7">
        <v>2790</v>
      </c>
      <c r="F56" s="7">
        <f t="shared" si="10"/>
        <v>28364</v>
      </c>
      <c r="G56" s="7">
        <v>238805</v>
      </c>
      <c r="H56" s="7">
        <v>116862</v>
      </c>
      <c r="I56" s="7">
        <v>8255</v>
      </c>
      <c r="J56" s="7">
        <f t="shared" si="11"/>
        <v>113688</v>
      </c>
      <c r="K56" s="7">
        <v>12242</v>
      </c>
      <c r="L56" s="7">
        <v>0</v>
      </c>
      <c r="M56" s="7">
        <v>22583</v>
      </c>
      <c r="N56" s="7">
        <v>12990</v>
      </c>
      <c r="O56" s="7">
        <v>12990</v>
      </c>
    </row>
    <row r="57" spans="1:15" ht="12.75" customHeight="1">
      <c r="A57" s="5" t="s">
        <v>103</v>
      </c>
      <c r="B57" s="6" t="s">
        <v>104</v>
      </c>
      <c r="C57" s="7">
        <v>89039</v>
      </c>
      <c r="D57" s="7">
        <v>53650</v>
      </c>
      <c r="E57" s="7">
        <v>4414</v>
      </c>
      <c r="F57" s="7">
        <f t="shared" si="10"/>
        <v>30975</v>
      </c>
      <c r="G57" s="7">
        <v>302954</v>
      </c>
      <c r="H57" s="7">
        <v>144298</v>
      </c>
      <c r="I57" s="7">
        <v>10887</v>
      </c>
      <c r="J57" s="7">
        <f t="shared" si="11"/>
        <v>147769</v>
      </c>
      <c r="K57" s="7">
        <v>3393</v>
      </c>
      <c r="L57" s="7">
        <v>0</v>
      </c>
      <c r="M57" s="7">
        <v>20818</v>
      </c>
      <c r="N57" s="7">
        <v>229</v>
      </c>
      <c r="O57" s="7">
        <v>229</v>
      </c>
    </row>
    <row r="58" spans="1:15" ht="12.75" customHeight="1">
      <c r="A58" s="5" t="s">
        <v>105</v>
      </c>
      <c r="B58" s="6" t="s">
        <v>106</v>
      </c>
      <c r="C58" s="7">
        <v>89061</v>
      </c>
      <c r="D58" s="7">
        <v>51166</v>
      </c>
      <c r="E58" s="7">
        <v>986</v>
      </c>
      <c r="F58" s="7">
        <f t="shared" si="10"/>
        <v>36909</v>
      </c>
      <c r="G58" s="7">
        <v>275784</v>
      </c>
      <c r="H58" s="7">
        <v>119727</v>
      </c>
      <c r="I58" s="7">
        <v>2385</v>
      </c>
      <c r="J58" s="7">
        <f t="shared" si="11"/>
        <v>153672</v>
      </c>
      <c r="K58" s="7">
        <v>3085</v>
      </c>
      <c r="L58" s="7">
        <v>0</v>
      </c>
      <c r="M58" s="7">
        <v>15073</v>
      </c>
      <c r="N58" s="7">
        <v>38316</v>
      </c>
      <c r="O58" s="7">
        <v>26471</v>
      </c>
    </row>
    <row r="59" spans="1:15" ht="12.75" customHeight="1">
      <c r="A59" s="8"/>
      <c r="B59" s="9" t="s">
        <v>107</v>
      </c>
      <c r="C59" s="10">
        <f aca="true" t="shared" si="12" ref="C59:O59">SUM(C52:C58)</f>
        <v>466508</v>
      </c>
      <c r="D59" s="10">
        <f t="shared" si="12"/>
        <v>281462</v>
      </c>
      <c r="E59" s="10">
        <f t="shared" si="12"/>
        <v>11636</v>
      </c>
      <c r="F59" s="10">
        <f t="shared" si="12"/>
        <v>173410</v>
      </c>
      <c r="G59" s="10">
        <f t="shared" si="12"/>
        <v>1477083</v>
      </c>
      <c r="H59" s="10">
        <f t="shared" si="12"/>
        <v>690716</v>
      </c>
      <c r="I59" s="10">
        <f t="shared" si="12"/>
        <v>33197</v>
      </c>
      <c r="J59" s="10">
        <f t="shared" si="12"/>
        <v>753170</v>
      </c>
      <c r="K59" s="10">
        <f t="shared" si="12"/>
        <v>48711</v>
      </c>
      <c r="L59" s="10">
        <f t="shared" si="12"/>
        <v>0</v>
      </c>
      <c r="M59" s="10">
        <f t="shared" si="12"/>
        <v>133381</v>
      </c>
      <c r="N59" s="10">
        <f t="shared" si="12"/>
        <v>55024</v>
      </c>
      <c r="O59" s="10">
        <f t="shared" si="12"/>
        <v>43179</v>
      </c>
    </row>
    <row r="60" spans="1:15" ht="12.75" customHeight="1">
      <c r="A60" s="5" t="s">
        <v>108</v>
      </c>
      <c r="B60" s="6" t="s">
        <v>109</v>
      </c>
      <c r="C60" s="7">
        <v>79592</v>
      </c>
      <c r="D60" s="7">
        <v>52355</v>
      </c>
      <c r="E60" s="7">
        <v>7109</v>
      </c>
      <c r="F60" s="7">
        <f aca="true" t="shared" si="13" ref="F60:F68">SUM(C60-D60-E60)</f>
        <v>20128</v>
      </c>
      <c r="G60" s="7">
        <v>232575</v>
      </c>
      <c r="H60" s="7">
        <v>127692</v>
      </c>
      <c r="I60" s="7">
        <v>20058</v>
      </c>
      <c r="J60" s="7">
        <f aca="true" t="shared" si="14" ref="J60:J68">SUM(G60-H60-I60)</f>
        <v>84825</v>
      </c>
      <c r="K60" s="7">
        <v>1432</v>
      </c>
      <c r="L60" s="7">
        <v>0</v>
      </c>
      <c r="M60" s="7">
        <v>7877</v>
      </c>
      <c r="N60" s="7">
        <v>1382</v>
      </c>
      <c r="O60" s="7">
        <v>1032</v>
      </c>
    </row>
    <row r="61" spans="1:15" ht="12.75" customHeight="1">
      <c r="A61" s="5" t="s">
        <v>110</v>
      </c>
      <c r="B61" s="6" t="s">
        <v>111</v>
      </c>
      <c r="C61" s="7">
        <v>35067</v>
      </c>
      <c r="D61" s="7">
        <v>20205</v>
      </c>
      <c r="E61" s="7">
        <v>556</v>
      </c>
      <c r="F61" s="7">
        <f t="shared" si="13"/>
        <v>14306</v>
      </c>
      <c r="G61" s="7">
        <v>96094</v>
      </c>
      <c r="H61" s="7">
        <v>48550</v>
      </c>
      <c r="I61" s="7">
        <v>1784</v>
      </c>
      <c r="J61" s="7">
        <f t="shared" si="14"/>
        <v>45760</v>
      </c>
      <c r="K61" s="7">
        <v>1468</v>
      </c>
      <c r="L61" s="7">
        <v>0</v>
      </c>
      <c r="M61" s="7">
        <v>11096</v>
      </c>
      <c r="N61" s="7">
        <v>95</v>
      </c>
      <c r="O61" s="7">
        <v>95</v>
      </c>
    </row>
    <row r="62" spans="1:15" ht="12.75" customHeight="1">
      <c r="A62" s="5" t="s">
        <v>112</v>
      </c>
      <c r="B62" s="6" t="s">
        <v>113</v>
      </c>
      <c r="C62" s="7">
        <v>32577</v>
      </c>
      <c r="D62" s="7">
        <v>18859</v>
      </c>
      <c r="E62" s="7">
        <v>1528</v>
      </c>
      <c r="F62" s="7">
        <f t="shared" si="13"/>
        <v>12190</v>
      </c>
      <c r="G62" s="7">
        <v>132265</v>
      </c>
      <c r="H62" s="7">
        <v>52514</v>
      </c>
      <c r="I62" s="7">
        <v>4748</v>
      </c>
      <c r="J62" s="7">
        <f t="shared" si="14"/>
        <v>75003</v>
      </c>
      <c r="K62" s="7">
        <v>3060</v>
      </c>
      <c r="L62" s="7">
        <v>0</v>
      </c>
      <c r="M62" s="7">
        <v>10666</v>
      </c>
      <c r="N62" s="7">
        <v>428</v>
      </c>
      <c r="O62" s="7">
        <v>428</v>
      </c>
    </row>
    <row r="63" spans="1:15" ht="12.75" customHeight="1">
      <c r="A63" s="5" t="s">
        <v>114</v>
      </c>
      <c r="B63" s="6" t="s">
        <v>115</v>
      </c>
      <c r="C63" s="7">
        <v>61667</v>
      </c>
      <c r="D63" s="7">
        <v>43171</v>
      </c>
      <c r="E63" s="7">
        <v>3706</v>
      </c>
      <c r="F63" s="7">
        <f t="shared" si="13"/>
        <v>14790</v>
      </c>
      <c r="G63" s="7">
        <v>208005</v>
      </c>
      <c r="H63" s="7">
        <v>109041</v>
      </c>
      <c r="I63" s="7">
        <v>12500</v>
      </c>
      <c r="J63" s="7">
        <f t="shared" si="14"/>
        <v>86464</v>
      </c>
      <c r="K63" s="7">
        <v>1721</v>
      </c>
      <c r="L63" s="7">
        <v>0</v>
      </c>
      <c r="M63" s="7">
        <v>40946</v>
      </c>
      <c r="N63" s="7">
        <v>341</v>
      </c>
      <c r="O63" s="7">
        <v>341</v>
      </c>
    </row>
    <row r="64" spans="1:15" ht="12.75" customHeight="1">
      <c r="A64" s="5" t="s">
        <v>116</v>
      </c>
      <c r="B64" s="6" t="s">
        <v>117</v>
      </c>
      <c r="C64" s="7">
        <v>40572</v>
      </c>
      <c r="D64" s="7">
        <v>23335</v>
      </c>
      <c r="E64" s="7">
        <v>3981</v>
      </c>
      <c r="F64" s="7">
        <f t="shared" si="13"/>
        <v>13256</v>
      </c>
      <c r="G64" s="7">
        <v>145038</v>
      </c>
      <c r="H64" s="7">
        <v>66643</v>
      </c>
      <c r="I64" s="7">
        <v>8965</v>
      </c>
      <c r="J64" s="7">
        <f t="shared" si="14"/>
        <v>69430</v>
      </c>
      <c r="K64" s="7">
        <v>104</v>
      </c>
      <c r="L64" s="7">
        <v>0</v>
      </c>
      <c r="M64" s="7">
        <v>3366</v>
      </c>
      <c r="N64" s="7">
        <v>1361</v>
      </c>
      <c r="O64" s="7">
        <v>1361</v>
      </c>
    </row>
    <row r="65" spans="1:15" ht="12.75" customHeight="1">
      <c r="A65" s="5" t="s">
        <v>118</v>
      </c>
      <c r="B65" s="6" t="s">
        <v>119</v>
      </c>
      <c r="C65" s="7">
        <v>32547</v>
      </c>
      <c r="D65" s="7">
        <v>16866</v>
      </c>
      <c r="E65" s="7">
        <v>2855</v>
      </c>
      <c r="F65" s="7">
        <f t="shared" si="13"/>
        <v>12826</v>
      </c>
      <c r="G65" s="7">
        <v>163726</v>
      </c>
      <c r="H65" s="7">
        <v>45010</v>
      </c>
      <c r="I65" s="7">
        <v>8027</v>
      </c>
      <c r="J65" s="7">
        <f t="shared" si="14"/>
        <v>110689</v>
      </c>
      <c r="K65" s="7">
        <v>1278</v>
      </c>
      <c r="L65" s="7">
        <v>0</v>
      </c>
      <c r="M65" s="7">
        <v>29652</v>
      </c>
      <c r="N65" s="7">
        <v>815</v>
      </c>
      <c r="O65" s="7">
        <v>815</v>
      </c>
    </row>
    <row r="66" spans="1:15" ht="12.75" customHeight="1">
      <c r="A66" s="5" t="s">
        <v>120</v>
      </c>
      <c r="B66" s="6" t="s">
        <v>121</v>
      </c>
      <c r="C66" s="7">
        <v>43193</v>
      </c>
      <c r="D66" s="7">
        <v>20419</v>
      </c>
      <c r="E66" s="7">
        <v>910</v>
      </c>
      <c r="F66" s="7">
        <f t="shared" si="13"/>
        <v>21864</v>
      </c>
      <c r="G66" s="7">
        <v>174391</v>
      </c>
      <c r="H66" s="7">
        <v>56591</v>
      </c>
      <c r="I66" s="7">
        <v>2407</v>
      </c>
      <c r="J66" s="7">
        <f t="shared" si="14"/>
        <v>115393</v>
      </c>
      <c r="K66" s="7">
        <v>11421</v>
      </c>
      <c r="L66" s="7">
        <v>0</v>
      </c>
      <c r="M66" s="7">
        <v>44198</v>
      </c>
      <c r="N66" s="7">
        <v>141</v>
      </c>
      <c r="O66" s="7">
        <v>141</v>
      </c>
    </row>
    <row r="67" spans="1:15" ht="12.75" customHeight="1">
      <c r="A67" s="5" t="s">
        <v>122</v>
      </c>
      <c r="B67" s="6" t="s">
        <v>123</v>
      </c>
      <c r="C67" s="7">
        <v>58426</v>
      </c>
      <c r="D67" s="7">
        <v>22226</v>
      </c>
      <c r="E67" s="7">
        <v>0</v>
      </c>
      <c r="F67" s="7">
        <f t="shared" si="13"/>
        <v>36200</v>
      </c>
      <c r="G67" s="7">
        <v>218866</v>
      </c>
      <c r="H67" s="7">
        <v>59863</v>
      </c>
      <c r="I67" s="7">
        <v>0</v>
      </c>
      <c r="J67" s="7">
        <f t="shared" si="14"/>
        <v>159003</v>
      </c>
      <c r="K67" s="7">
        <v>11335</v>
      </c>
      <c r="L67" s="7">
        <v>0</v>
      </c>
      <c r="M67" s="7">
        <v>49868</v>
      </c>
      <c r="N67" s="7">
        <v>541</v>
      </c>
      <c r="O67" s="7">
        <v>541</v>
      </c>
    </row>
    <row r="68" spans="1:15" ht="12.75" customHeight="1">
      <c r="A68" s="5" t="s">
        <v>124</v>
      </c>
      <c r="B68" s="6" t="s">
        <v>125</v>
      </c>
      <c r="C68" s="7">
        <v>38412</v>
      </c>
      <c r="D68" s="7">
        <v>26507</v>
      </c>
      <c r="E68" s="7">
        <v>947</v>
      </c>
      <c r="F68" s="7">
        <f t="shared" si="13"/>
        <v>10958</v>
      </c>
      <c r="G68" s="7">
        <v>125479</v>
      </c>
      <c r="H68" s="7">
        <v>58982</v>
      </c>
      <c r="I68" s="7">
        <v>4227</v>
      </c>
      <c r="J68" s="7">
        <f t="shared" si="14"/>
        <v>62270</v>
      </c>
      <c r="K68" s="7">
        <v>217</v>
      </c>
      <c r="L68" s="7">
        <v>0</v>
      </c>
      <c r="M68" s="7">
        <v>5889</v>
      </c>
      <c r="N68" s="7">
        <v>0</v>
      </c>
      <c r="O68" s="7">
        <v>0</v>
      </c>
    </row>
    <row r="69" spans="1:15" ht="12.75" customHeight="1">
      <c r="A69" s="8"/>
      <c r="B69" s="9" t="s">
        <v>126</v>
      </c>
      <c r="C69" s="10">
        <f aca="true" t="shared" si="15" ref="C69:O69">SUM(C60:C68)</f>
        <v>422053</v>
      </c>
      <c r="D69" s="10">
        <f t="shared" si="15"/>
        <v>243943</v>
      </c>
      <c r="E69" s="10">
        <f t="shared" si="15"/>
        <v>21592</v>
      </c>
      <c r="F69" s="10">
        <f t="shared" si="15"/>
        <v>156518</v>
      </c>
      <c r="G69" s="10">
        <f t="shared" si="15"/>
        <v>1496439</v>
      </c>
      <c r="H69" s="10">
        <f t="shared" si="15"/>
        <v>624886</v>
      </c>
      <c r="I69" s="10">
        <f t="shared" si="15"/>
        <v>62716</v>
      </c>
      <c r="J69" s="10">
        <f t="shared" si="15"/>
        <v>808837</v>
      </c>
      <c r="K69" s="10">
        <f t="shared" si="15"/>
        <v>32036</v>
      </c>
      <c r="L69" s="10">
        <f t="shared" si="15"/>
        <v>0</v>
      </c>
      <c r="M69" s="10">
        <f t="shared" si="15"/>
        <v>203558</v>
      </c>
      <c r="N69" s="10">
        <f t="shared" si="15"/>
        <v>5104</v>
      </c>
      <c r="O69" s="10">
        <f t="shared" si="15"/>
        <v>4754</v>
      </c>
    </row>
    <row r="70" spans="1:15" ht="12.75" customHeight="1">
      <c r="A70" s="5" t="s">
        <v>127</v>
      </c>
      <c r="B70" s="6" t="s">
        <v>128</v>
      </c>
      <c r="C70" s="7">
        <v>30444</v>
      </c>
      <c r="D70" s="7">
        <v>18765</v>
      </c>
      <c r="E70" s="7">
        <v>2789</v>
      </c>
      <c r="F70" s="7">
        <f aca="true" t="shared" si="16" ref="F70:F79">SUM(C70-D70-E70)</f>
        <v>8890</v>
      </c>
      <c r="G70" s="7">
        <v>100552</v>
      </c>
      <c r="H70" s="7">
        <v>52325</v>
      </c>
      <c r="I70" s="7">
        <v>9685</v>
      </c>
      <c r="J70" s="7">
        <f aca="true" t="shared" si="17" ref="J70:J79">SUM(G70-H70-I70)</f>
        <v>38542</v>
      </c>
      <c r="K70" s="7">
        <v>1253</v>
      </c>
      <c r="L70" s="7">
        <v>0</v>
      </c>
      <c r="M70" s="7">
        <v>3742</v>
      </c>
      <c r="N70" s="7">
        <v>141</v>
      </c>
      <c r="O70" s="7">
        <v>141</v>
      </c>
    </row>
    <row r="71" spans="1:15" ht="12.75" customHeight="1">
      <c r="A71" s="5" t="s">
        <v>129</v>
      </c>
      <c r="B71" s="6" t="s">
        <v>130</v>
      </c>
      <c r="C71" s="7">
        <v>117821</v>
      </c>
      <c r="D71" s="7">
        <v>70542</v>
      </c>
      <c r="E71" s="7">
        <v>4343</v>
      </c>
      <c r="F71" s="7">
        <f t="shared" si="16"/>
        <v>42936</v>
      </c>
      <c r="G71" s="7">
        <v>274903</v>
      </c>
      <c r="H71" s="7">
        <v>130697</v>
      </c>
      <c r="I71" s="7">
        <v>11413</v>
      </c>
      <c r="J71" s="7">
        <f t="shared" si="17"/>
        <v>132793</v>
      </c>
      <c r="K71" s="7">
        <v>6057</v>
      </c>
      <c r="L71" s="7">
        <v>0</v>
      </c>
      <c r="M71" s="7">
        <v>6785</v>
      </c>
      <c r="N71" s="7">
        <v>4875</v>
      </c>
      <c r="O71" s="7">
        <v>4875</v>
      </c>
    </row>
    <row r="72" spans="1:15" ht="12.75" customHeight="1">
      <c r="A72" s="5" t="s">
        <v>131</v>
      </c>
      <c r="B72" s="6" t="s">
        <v>132</v>
      </c>
      <c r="C72" s="7">
        <v>24922</v>
      </c>
      <c r="D72" s="7">
        <v>19572</v>
      </c>
      <c r="E72" s="7">
        <v>0</v>
      </c>
      <c r="F72" s="7">
        <f t="shared" si="16"/>
        <v>5350</v>
      </c>
      <c r="G72" s="7">
        <v>75887</v>
      </c>
      <c r="H72" s="7">
        <v>47402</v>
      </c>
      <c r="I72" s="7">
        <v>0</v>
      </c>
      <c r="J72" s="7">
        <f t="shared" si="17"/>
        <v>28485</v>
      </c>
      <c r="K72" s="7">
        <v>2063</v>
      </c>
      <c r="L72" s="7">
        <v>0</v>
      </c>
      <c r="M72" s="7">
        <v>10931</v>
      </c>
      <c r="N72" s="7">
        <v>84</v>
      </c>
      <c r="O72" s="7">
        <v>84</v>
      </c>
    </row>
    <row r="73" spans="1:15" ht="12.75" customHeight="1">
      <c r="A73" s="5" t="s">
        <v>133</v>
      </c>
      <c r="B73" s="6" t="s">
        <v>134</v>
      </c>
      <c r="C73" s="7">
        <v>49493</v>
      </c>
      <c r="D73" s="7">
        <v>33111</v>
      </c>
      <c r="E73" s="7">
        <v>492</v>
      </c>
      <c r="F73" s="7">
        <f t="shared" si="16"/>
        <v>15890</v>
      </c>
      <c r="G73" s="7">
        <v>165493</v>
      </c>
      <c r="H73" s="7">
        <v>70959</v>
      </c>
      <c r="I73" s="7">
        <v>1031</v>
      </c>
      <c r="J73" s="7">
        <f t="shared" si="17"/>
        <v>93503</v>
      </c>
      <c r="K73" s="7">
        <v>3978</v>
      </c>
      <c r="L73" s="7">
        <v>0</v>
      </c>
      <c r="M73" s="7">
        <v>6050</v>
      </c>
      <c r="N73" s="7">
        <v>32420</v>
      </c>
      <c r="O73" s="7">
        <v>32420</v>
      </c>
    </row>
    <row r="74" spans="1:15" ht="12.75" customHeight="1">
      <c r="A74" s="5" t="s">
        <v>135</v>
      </c>
      <c r="B74" s="6" t="s">
        <v>136</v>
      </c>
      <c r="C74" s="7">
        <v>41065</v>
      </c>
      <c r="D74" s="7">
        <v>30382</v>
      </c>
      <c r="E74" s="7">
        <v>1391</v>
      </c>
      <c r="F74" s="7">
        <f t="shared" si="16"/>
        <v>9292</v>
      </c>
      <c r="G74" s="7">
        <v>99664</v>
      </c>
      <c r="H74" s="7">
        <v>58045</v>
      </c>
      <c r="I74" s="7">
        <v>3458</v>
      </c>
      <c r="J74" s="7">
        <f t="shared" si="17"/>
        <v>38161</v>
      </c>
      <c r="K74" s="7">
        <v>932</v>
      </c>
      <c r="L74" s="7">
        <v>0</v>
      </c>
      <c r="M74" s="7">
        <v>1117</v>
      </c>
      <c r="N74" s="7">
        <v>1072</v>
      </c>
      <c r="O74" s="7">
        <v>1072</v>
      </c>
    </row>
    <row r="75" spans="1:15" ht="12.75" customHeight="1">
      <c r="A75" s="5" t="s">
        <v>137</v>
      </c>
      <c r="B75" s="6" t="s">
        <v>138</v>
      </c>
      <c r="C75" s="7">
        <v>18980</v>
      </c>
      <c r="D75" s="7">
        <v>14562</v>
      </c>
      <c r="E75" s="7">
        <v>374</v>
      </c>
      <c r="F75" s="7">
        <f t="shared" si="16"/>
        <v>4044</v>
      </c>
      <c r="G75" s="7">
        <v>45738</v>
      </c>
      <c r="H75" s="7">
        <v>27760</v>
      </c>
      <c r="I75" s="7">
        <v>968</v>
      </c>
      <c r="J75" s="7">
        <f t="shared" si="17"/>
        <v>17010</v>
      </c>
      <c r="K75" s="7">
        <v>75</v>
      </c>
      <c r="L75" s="7">
        <v>0</v>
      </c>
      <c r="M75" s="7">
        <v>515</v>
      </c>
      <c r="N75" s="7">
        <v>0</v>
      </c>
      <c r="O75" s="7">
        <v>0</v>
      </c>
    </row>
    <row r="76" spans="1:15" ht="12.75" customHeight="1">
      <c r="A76" s="5" t="s">
        <v>139</v>
      </c>
      <c r="B76" s="6" t="s">
        <v>140</v>
      </c>
      <c r="C76" s="7">
        <v>37014</v>
      </c>
      <c r="D76" s="7">
        <v>27390</v>
      </c>
      <c r="E76" s="7">
        <v>542</v>
      </c>
      <c r="F76" s="7">
        <f t="shared" si="16"/>
        <v>9082</v>
      </c>
      <c r="G76" s="7">
        <v>103038</v>
      </c>
      <c r="H76" s="7">
        <v>60141</v>
      </c>
      <c r="I76" s="7">
        <v>1494</v>
      </c>
      <c r="J76" s="7">
        <f t="shared" si="17"/>
        <v>41403</v>
      </c>
      <c r="K76" s="7">
        <v>287</v>
      </c>
      <c r="L76" s="7">
        <v>0</v>
      </c>
      <c r="M76" s="7">
        <v>3340</v>
      </c>
      <c r="N76" s="7">
        <v>280</v>
      </c>
      <c r="O76" s="7">
        <v>280</v>
      </c>
    </row>
    <row r="77" spans="1:15" ht="12.75" customHeight="1">
      <c r="A77" s="5" t="s">
        <v>141</v>
      </c>
      <c r="B77" s="6" t="s">
        <v>142</v>
      </c>
      <c r="C77" s="7">
        <v>29538</v>
      </c>
      <c r="D77" s="7">
        <v>19409</v>
      </c>
      <c r="E77" s="7">
        <v>459</v>
      </c>
      <c r="F77" s="7">
        <f t="shared" si="16"/>
        <v>9670</v>
      </c>
      <c r="G77" s="7">
        <v>74639</v>
      </c>
      <c r="H77" s="7">
        <v>41376</v>
      </c>
      <c r="I77" s="7">
        <v>1278</v>
      </c>
      <c r="J77" s="7">
        <f t="shared" si="17"/>
        <v>31985</v>
      </c>
      <c r="K77" s="7">
        <v>2241</v>
      </c>
      <c r="L77" s="7">
        <v>0</v>
      </c>
      <c r="M77" s="7">
        <v>2401</v>
      </c>
      <c r="N77" s="7">
        <v>715</v>
      </c>
      <c r="O77" s="7">
        <v>715</v>
      </c>
    </row>
    <row r="78" spans="1:15" ht="12.75" customHeight="1">
      <c r="A78" s="5" t="s">
        <v>143</v>
      </c>
      <c r="B78" s="6" t="s">
        <v>144</v>
      </c>
      <c r="C78" s="7">
        <v>25009</v>
      </c>
      <c r="D78" s="7">
        <v>19104</v>
      </c>
      <c r="E78" s="7">
        <v>0</v>
      </c>
      <c r="F78" s="7">
        <f t="shared" si="16"/>
        <v>5905</v>
      </c>
      <c r="G78" s="7">
        <v>68131</v>
      </c>
      <c r="H78" s="7">
        <v>41286</v>
      </c>
      <c r="I78" s="7">
        <v>0</v>
      </c>
      <c r="J78" s="7">
        <f t="shared" si="17"/>
        <v>26845</v>
      </c>
      <c r="K78" s="7">
        <v>1369</v>
      </c>
      <c r="L78" s="7">
        <v>0</v>
      </c>
      <c r="M78" s="7">
        <v>1006</v>
      </c>
      <c r="N78" s="7">
        <v>559</v>
      </c>
      <c r="O78" s="7">
        <v>559</v>
      </c>
    </row>
    <row r="79" spans="1:15" ht="12.75" customHeight="1">
      <c r="A79" s="5" t="s">
        <v>145</v>
      </c>
      <c r="B79" s="6" t="s">
        <v>146</v>
      </c>
      <c r="C79" s="7">
        <v>25202</v>
      </c>
      <c r="D79" s="7">
        <v>18526</v>
      </c>
      <c r="E79" s="7">
        <v>883</v>
      </c>
      <c r="F79" s="7">
        <f t="shared" si="16"/>
        <v>5793</v>
      </c>
      <c r="G79" s="7">
        <v>77254</v>
      </c>
      <c r="H79" s="7">
        <v>41064</v>
      </c>
      <c r="I79" s="7">
        <v>2782</v>
      </c>
      <c r="J79" s="7">
        <f t="shared" si="17"/>
        <v>33408</v>
      </c>
      <c r="K79" s="7">
        <v>3046</v>
      </c>
      <c r="L79" s="7">
        <v>0</v>
      </c>
      <c r="M79" s="7">
        <v>10147</v>
      </c>
      <c r="N79" s="7">
        <v>276</v>
      </c>
      <c r="O79" s="7">
        <v>276</v>
      </c>
    </row>
    <row r="80" spans="1:15" ht="12.75" customHeight="1">
      <c r="A80" s="8"/>
      <c r="B80" s="9" t="s">
        <v>147</v>
      </c>
      <c r="C80" s="10">
        <f aca="true" t="shared" si="18" ref="C80:O80">SUM(C70:C79)</f>
        <v>399488</v>
      </c>
      <c r="D80" s="10">
        <f t="shared" si="18"/>
        <v>271363</v>
      </c>
      <c r="E80" s="10">
        <f t="shared" si="18"/>
        <v>11273</v>
      </c>
      <c r="F80" s="10">
        <f t="shared" si="18"/>
        <v>116852</v>
      </c>
      <c r="G80" s="10">
        <f t="shared" si="18"/>
        <v>1085299</v>
      </c>
      <c r="H80" s="10">
        <f t="shared" si="18"/>
        <v>571055</v>
      </c>
      <c r="I80" s="10">
        <f t="shared" si="18"/>
        <v>32109</v>
      </c>
      <c r="J80" s="10">
        <f t="shared" si="18"/>
        <v>482135</v>
      </c>
      <c r="K80" s="10">
        <f t="shared" si="18"/>
        <v>21301</v>
      </c>
      <c r="L80" s="10">
        <f t="shared" si="18"/>
        <v>0</v>
      </c>
      <c r="M80" s="10">
        <f t="shared" si="18"/>
        <v>46034</v>
      </c>
      <c r="N80" s="10">
        <f t="shared" si="18"/>
        <v>40422</v>
      </c>
      <c r="O80" s="10">
        <f t="shared" si="18"/>
        <v>40422</v>
      </c>
    </row>
    <row r="81" spans="1:15" ht="12.75" customHeight="1">
      <c r="A81" s="5" t="s">
        <v>148</v>
      </c>
      <c r="B81" s="6" t="s">
        <v>149</v>
      </c>
      <c r="C81" s="7">
        <v>47787</v>
      </c>
      <c r="D81" s="7">
        <v>28641</v>
      </c>
      <c r="E81" s="7">
        <v>1685</v>
      </c>
      <c r="F81" s="7">
        <f>SUM(C81-D81-E81)</f>
        <v>17461</v>
      </c>
      <c r="G81" s="7">
        <v>171331</v>
      </c>
      <c r="H81" s="7">
        <v>87950</v>
      </c>
      <c r="I81" s="7">
        <v>6203</v>
      </c>
      <c r="J81" s="7">
        <f>SUM(G81-H81-I81)</f>
        <v>77178</v>
      </c>
      <c r="K81" s="7">
        <v>922</v>
      </c>
      <c r="L81" s="7">
        <v>0</v>
      </c>
      <c r="M81" s="7">
        <v>9646</v>
      </c>
      <c r="N81" s="7">
        <v>578</v>
      </c>
      <c r="O81" s="7">
        <v>578</v>
      </c>
    </row>
    <row r="82" spans="1:15" ht="12.75" customHeight="1">
      <c r="A82" s="5" t="s">
        <v>150</v>
      </c>
      <c r="B82" s="6" t="s">
        <v>151</v>
      </c>
      <c r="C82" s="7">
        <v>20265</v>
      </c>
      <c r="D82" s="7">
        <v>14062</v>
      </c>
      <c r="E82" s="7">
        <v>0</v>
      </c>
      <c r="F82" s="7">
        <f>SUM(C82-D82-E82)</f>
        <v>6203</v>
      </c>
      <c r="G82" s="7">
        <v>66149</v>
      </c>
      <c r="H82" s="7">
        <v>44818</v>
      </c>
      <c r="I82" s="7">
        <v>0</v>
      </c>
      <c r="J82" s="7">
        <f>SUM(G82-H82-I82)</f>
        <v>21331</v>
      </c>
      <c r="K82" s="7">
        <v>177</v>
      </c>
      <c r="L82" s="7">
        <v>0</v>
      </c>
      <c r="M82" s="7">
        <v>4079</v>
      </c>
      <c r="N82" s="7">
        <v>380</v>
      </c>
      <c r="O82" s="7">
        <v>380</v>
      </c>
    </row>
    <row r="83" spans="1:15" ht="12.75" customHeight="1">
      <c r="A83" s="5" t="s">
        <v>152</v>
      </c>
      <c r="B83" s="6" t="s">
        <v>153</v>
      </c>
      <c r="C83" s="7">
        <v>7733</v>
      </c>
      <c r="D83" s="7">
        <v>5542</v>
      </c>
      <c r="E83" s="7">
        <v>1101</v>
      </c>
      <c r="F83" s="7">
        <f>SUM(C83-D83-E83)</f>
        <v>1090</v>
      </c>
      <c r="G83" s="7">
        <v>47440</v>
      </c>
      <c r="H83" s="7">
        <v>21355</v>
      </c>
      <c r="I83" s="7">
        <v>3915</v>
      </c>
      <c r="J83" s="7">
        <f>SUM(G83-H83-I83)</f>
        <v>22170</v>
      </c>
      <c r="K83" s="7">
        <v>302</v>
      </c>
      <c r="L83" s="7">
        <v>0</v>
      </c>
      <c r="M83" s="7">
        <v>4706</v>
      </c>
      <c r="N83" s="7">
        <v>0</v>
      </c>
      <c r="O83" s="7">
        <v>0</v>
      </c>
    </row>
    <row r="84" spans="1:15" ht="12.75" customHeight="1">
      <c r="A84" s="5" t="s">
        <v>154</v>
      </c>
      <c r="B84" s="6" t="s">
        <v>155</v>
      </c>
      <c r="C84" s="7">
        <v>18573</v>
      </c>
      <c r="D84" s="7">
        <v>15029</v>
      </c>
      <c r="E84" s="7">
        <v>0</v>
      </c>
      <c r="F84" s="7">
        <f>SUM(C84-D84-E84)</f>
        <v>3544</v>
      </c>
      <c r="G84" s="7">
        <v>77113</v>
      </c>
      <c r="H84" s="7">
        <v>47968</v>
      </c>
      <c r="I84" s="7">
        <v>0</v>
      </c>
      <c r="J84" s="7">
        <f>SUM(G84-H84-I84)</f>
        <v>29145</v>
      </c>
      <c r="K84" s="7">
        <v>494</v>
      </c>
      <c r="L84" s="7">
        <v>0</v>
      </c>
      <c r="M84" s="7">
        <v>6470</v>
      </c>
      <c r="N84" s="7">
        <v>772</v>
      </c>
      <c r="O84" s="7">
        <v>772</v>
      </c>
    </row>
    <row r="85" spans="1:15" ht="12.75" customHeight="1">
      <c r="A85" s="5" t="s">
        <v>156</v>
      </c>
      <c r="B85" s="6" t="s">
        <v>157</v>
      </c>
      <c r="C85" s="7">
        <v>30140</v>
      </c>
      <c r="D85" s="7">
        <v>21988</v>
      </c>
      <c r="E85" s="7">
        <v>1073</v>
      </c>
      <c r="F85" s="7">
        <f>SUM(C85-D85-E85)</f>
        <v>7079</v>
      </c>
      <c r="G85" s="7">
        <v>87248</v>
      </c>
      <c r="H85" s="7">
        <v>52358</v>
      </c>
      <c r="I85" s="7">
        <v>3086</v>
      </c>
      <c r="J85" s="7">
        <f>SUM(G85-H85-I85)</f>
        <v>31804</v>
      </c>
      <c r="K85" s="7">
        <v>1063</v>
      </c>
      <c r="L85" s="7">
        <v>0</v>
      </c>
      <c r="M85" s="7">
        <v>5129</v>
      </c>
      <c r="N85" s="7">
        <v>704</v>
      </c>
      <c r="O85" s="7">
        <v>591</v>
      </c>
    </row>
    <row r="86" spans="1:15" ht="12.75" customHeight="1">
      <c r="A86" s="8"/>
      <c r="B86" s="9" t="s">
        <v>158</v>
      </c>
      <c r="C86" s="10">
        <f aca="true" t="shared" si="19" ref="C86:O86">SUM(C81:C85)</f>
        <v>124498</v>
      </c>
      <c r="D86" s="10">
        <f t="shared" si="19"/>
        <v>85262</v>
      </c>
      <c r="E86" s="10">
        <f t="shared" si="19"/>
        <v>3859</v>
      </c>
      <c r="F86" s="10">
        <f t="shared" si="19"/>
        <v>35377</v>
      </c>
      <c r="G86" s="10">
        <f t="shared" si="19"/>
        <v>449281</v>
      </c>
      <c r="H86" s="10">
        <f t="shared" si="19"/>
        <v>254449</v>
      </c>
      <c r="I86" s="10">
        <f t="shared" si="19"/>
        <v>13204</v>
      </c>
      <c r="J86" s="10">
        <f t="shared" si="19"/>
        <v>181628</v>
      </c>
      <c r="K86" s="10">
        <f t="shared" si="19"/>
        <v>2958</v>
      </c>
      <c r="L86" s="10">
        <f t="shared" si="19"/>
        <v>0</v>
      </c>
      <c r="M86" s="10">
        <f t="shared" si="19"/>
        <v>30030</v>
      </c>
      <c r="N86" s="10">
        <f t="shared" si="19"/>
        <v>2434</v>
      </c>
      <c r="O86" s="10">
        <f t="shared" si="19"/>
        <v>2321</v>
      </c>
    </row>
    <row r="87" spans="1:15" ht="12.75" customHeight="1">
      <c r="A87" s="5" t="s">
        <v>159</v>
      </c>
      <c r="B87" s="6" t="s">
        <v>160</v>
      </c>
      <c r="C87" s="7">
        <v>58298</v>
      </c>
      <c r="D87" s="7">
        <v>33819</v>
      </c>
      <c r="E87" s="7">
        <v>0</v>
      </c>
      <c r="F87" s="7">
        <f>SUM(C87-D87-E87)</f>
        <v>24479</v>
      </c>
      <c r="G87" s="7">
        <v>244709</v>
      </c>
      <c r="H87" s="7">
        <v>111803</v>
      </c>
      <c r="I87" s="7">
        <v>0</v>
      </c>
      <c r="J87" s="7">
        <f>SUM(G87-H87-I87)</f>
        <v>132906</v>
      </c>
      <c r="K87" s="7">
        <v>1108</v>
      </c>
      <c r="L87" s="7">
        <v>0</v>
      </c>
      <c r="M87" s="7">
        <v>16175</v>
      </c>
      <c r="N87" s="7">
        <v>1107</v>
      </c>
      <c r="O87" s="7">
        <v>1107</v>
      </c>
    </row>
    <row r="88" spans="1:15" ht="12.75" customHeight="1">
      <c r="A88" s="5" t="s">
        <v>161</v>
      </c>
      <c r="B88" s="6" t="s">
        <v>162</v>
      </c>
      <c r="C88" s="7">
        <v>27545</v>
      </c>
      <c r="D88" s="7">
        <v>13078</v>
      </c>
      <c r="E88" s="7">
        <v>1930</v>
      </c>
      <c r="F88" s="7">
        <f>SUM(C88-D88-E88)</f>
        <v>12537</v>
      </c>
      <c r="G88" s="7">
        <v>78634</v>
      </c>
      <c r="H88" s="7">
        <v>37992</v>
      </c>
      <c r="I88" s="7">
        <v>5959</v>
      </c>
      <c r="J88" s="7">
        <f>SUM(G88-H88-I88)</f>
        <v>34683</v>
      </c>
      <c r="K88" s="7">
        <v>282</v>
      </c>
      <c r="L88" s="7">
        <v>0</v>
      </c>
      <c r="M88" s="7">
        <v>5936</v>
      </c>
      <c r="N88" s="7">
        <v>0</v>
      </c>
      <c r="O88" s="7">
        <v>0</v>
      </c>
    </row>
    <row r="89" spans="1:15" ht="12.75" customHeight="1">
      <c r="A89" s="8"/>
      <c r="B89" s="9" t="s">
        <v>163</v>
      </c>
      <c r="C89" s="10">
        <f aca="true" t="shared" si="20" ref="C89:O89">SUM(C87:C88)</f>
        <v>85843</v>
      </c>
      <c r="D89" s="10">
        <f t="shared" si="20"/>
        <v>46897</v>
      </c>
      <c r="E89" s="10">
        <f t="shared" si="20"/>
        <v>1930</v>
      </c>
      <c r="F89" s="10">
        <f t="shared" si="20"/>
        <v>37016</v>
      </c>
      <c r="G89" s="10">
        <f t="shared" si="20"/>
        <v>323343</v>
      </c>
      <c r="H89" s="10">
        <f t="shared" si="20"/>
        <v>149795</v>
      </c>
      <c r="I89" s="10">
        <f t="shared" si="20"/>
        <v>5959</v>
      </c>
      <c r="J89" s="10">
        <f t="shared" si="20"/>
        <v>167589</v>
      </c>
      <c r="K89" s="10">
        <f t="shared" si="20"/>
        <v>1390</v>
      </c>
      <c r="L89" s="10">
        <f t="shared" si="20"/>
        <v>0</v>
      </c>
      <c r="M89" s="10">
        <f t="shared" si="20"/>
        <v>22111</v>
      </c>
      <c r="N89" s="10">
        <f t="shared" si="20"/>
        <v>1107</v>
      </c>
      <c r="O89" s="10">
        <f t="shared" si="20"/>
        <v>1107</v>
      </c>
    </row>
    <row r="90" spans="1:15" ht="12.75" customHeight="1">
      <c r="A90" s="5" t="s">
        <v>164</v>
      </c>
      <c r="B90" s="6" t="s">
        <v>165</v>
      </c>
      <c r="C90" s="7">
        <v>34382</v>
      </c>
      <c r="D90" s="7">
        <v>20602</v>
      </c>
      <c r="E90" s="7">
        <v>3516</v>
      </c>
      <c r="F90" s="7">
        <f>SUM(C90-D90-E90)</f>
        <v>10264</v>
      </c>
      <c r="G90" s="7">
        <v>151906</v>
      </c>
      <c r="H90" s="7">
        <v>73361</v>
      </c>
      <c r="I90" s="7">
        <v>11647</v>
      </c>
      <c r="J90" s="7">
        <f>SUM(G90-H90-I90)</f>
        <v>66898</v>
      </c>
      <c r="K90" s="7">
        <v>431</v>
      </c>
      <c r="L90" s="7">
        <v>0</v>
      </c>
      <c r="M90" s="7">
        <v>19214</v>
      </c>
      <c r="N90" s="7">
        <v>291</v>
      </c>
      <c r="O90" s="7">
        <v>291</v>
      </c>
    </row>
    <row r="91" spans="1:15" ht="12.75" customHeight="1">
      <c r="A91" s="5" t="s">
        <v>166</v>
      </c>
      <c r="B91" s="6" t="s">
        <v>167</v>
      </c>
      <c r="C91" s="7">
        <v>42489</v>
      </c>
      <c r="D91" s="7">
        <v>33655</v>
      </c>
      <c r="E91" s="7">
        <v>0</v>
      </c>
      <c r="F91" s="7">
        <f>SUM(C91-D91-E91)</f>
        <v>8834</v>
      </c>
      <c r="G91" s="7">
        <v>177053</v>
      </c>
      <c r="H91" s="7">
        <v>83154</v>
      </c>
      <c r="I91" s="7">
        <v>0</v>
      </c>
      <c r="J91" s="7">
        <f>SUM(G91-H91-I91)</f>
        <v>93899</v>
      </c>
      <c r="K91" s="7">
        <v>911</v>
      </c>
      <c r="L91" s="7">
        <v>0</v>
      </c>
      <c r="M91" s="7">
        <v>31671</v>
      </c>
      <c r="N91" s="7">
        <v>393</v>
      </c>
      <c r="O91" s="7">
        <v>393</v>
      </c>
    </row>
    <row r="92" spans="1:15" ht="12.75" customHeight="1">
      <c r="A92" s="5" t="s">
        <v>168</v>
      </c>
      <c r="B92" s="6" t="s">
        <v>169</v>
      </c>
      <c r="C92" s="7">
        <v>14099</v>
      </c>
      <c r="D92" s="7">
        <v>10655</v>
      </c>
      <c r="E92" s="7">
        <v>1379</v>
      </c>
      <c r="F92" s="7">
        <f>SUM(C92-D92-E92)</f>
        <v>2065</v>
      </c>
      <c r="G92" s="7">
        <v>38364</v>
      </c>
      <c r="H92" s="7">
        <v>18376</v>
      </c>
      <c r="I92" s="7">
        <v>4828</v>
      </c>
      <c r="J92" s="7">
        <f>SUM(G92-H92-I92)</f>
        <v>15160</v>
      </c>
      <c r="K92" s="7">
        <v>184</v>
      </c>
      <c r="L92" s="7">
        <v>0</v>
      </c>
      <c r="M92" s="7">
        <v>3066</v>
      </c>
      <c r="N92" s="7">
        <v>57</v>
      </c>
      <c r="O92" s="7">
        <v>57</v>
      </c>
    </row>
    <row r="93" spans="1:15" ht="12.75" customHeight="1">
      <c r="A93" s="5" t="s">
        <v>170</v>
      </c>
      <c r="B93" s="6" t="s">
        <v>171</v>
      </c>
      <c r="C93" s="7">
        <v>411985</v>
      </c>
      <c r="D93" s="7">
        <v>285518</v>
      </c>
      <c r="E93" s="7">
        <v>13644</v>
      </c>
      <c r="F93" s="7">
        <f>SUM(C93-D93-E93)</f>
        <v>112823</v>
      </c>
      <c r="G93" s="7">
        <v>920282</v>
      </c>
      <c r="H93" s="7">
        <v>442256</v>
      </c>
      <c r="I93" s="7">
        <v>30499</v>
      </c>
      <c r="J93" s="7">
        <f>SUM(G93-H93-I93)</f>
        <v>447527</v>
      </c>
      <c r="K93" s="7">
        <v>25018</v>
      </c>
      <c r="L93" s="7">
        <v>0</v>
      </c>
      <c r="M93" s="7">
        <v>81366</v>
      </c>
      <c r="N93" s="7">
        <v>9308</v>
      </c>
      <c r="O93" s="7">
        <v>7597</v>
      </c>
    </row>
    <row r="94" spans="1:15" ht="12.75" customHeight="1">
      <c r="A94" s="5" t="s">
        <v>172</v>
      </c>
      <c r="B94" s="6" t="s">
        <v>173</v>
      </c>
      <c r="C94" s="7">
        <v>34441</v>
      </c>
      <c r="D94" s="7">
        <v>13125</v>
      </c>
      <c r="E94" s="7">
        <v>1193</v>
      </c>
      <c r="F94" s="7">
        <f>SUM(C94-D94-E94)</f>
        <v>20123</v>
      </c>
      <c r="G94" s="7">
        <v>107692</v>
      </c>
      <c r="H94" s="7">
        <v>35858</v>
      </c>
      <c r="I94" s="7">
        <v>7462</v>
      </c>
      <c r="J94" s="7">
        <f>SUM(G94-H94-I94)</f>
        <v>64372</v>
      </c>
      <c r="K94" s="7">
        <v>488</v>
      </c>
      <c r="L94" s="7">
        <v>0</v>
      </c>
      <c r="M94" s="7">
        <v>14003</v>
      </c>
      <c r="N94" s="7">
        <v>532</v>
      </c>
      <c r="O94" s="7">
        <v>532</v>
      </c>
    </row>
    <row r="95" spans="1:15" ht="12.75" customHeight="1">
      <c r="A95" s="8"/>
      <c r="B95" s="9" t="s">
        <v>174</v>
      </c>
      <c r="C95" s="10">
        <f aca="true" t="shared" si="21" ref="C95:O95">SUM(C90:C94)</f>
        <v>537396</v>
      </c>
      <c r="D95" s="10">
        <f t="shared" si="21"/>
        <v>363555</v>
      </c>
      <c r="E95" s="10">
        <f t="shared" si="21"/>
        <v>19732</v>
      </c>
      <c r="F95" s="10">
        <f t="shared" si="21"/>
        <v>154109</v>
      </c>
      <c r="G95" s="10">
        <f t="shared" si="21"/>
        <v>1395297</v>
      </c>
      <c r="H95" s="10">
        <f t="shared" si="21"/>
        <v>653005</v>
      </c>
      <c r="I95" s="10">
        <f t="shared" si="21"/>
        <v>54436</v>
      </c>
      <c r="J95" s="10">
        <f t="shared" si="21"/>
        <v>687856</v>
      </c>
      <c r="K95" s="10">
        <f t="shared" si="21"/>
        <v>27032</v>
      </c>
      <c r="L95" s="10">
        <f t="shared" si="21"/>
        <v>0</v>
      </c>
      <c r="M95" s="10">
        <f t="shared" si="21"/>
        <v>149320</v>
      </c>
      <c r="N95" s="10">
        <f t="shared" si="21"/>
        <v>10581</v>
      </c>
      <c r="O95" s="10">
        <f t="shared" si="21"/>
        <v>8870</v>
      </c>
    </row>
    <row r="96" spans="1:15" ht="12.75" customHeight="1">
      <c r="A96" s="5" t="s">
        <v>175</v>
      </c>
      <c r="B96" s="6" t="s">
        <v>176</v>
      </c>
      <c r="C96" s="7">
        <v>11603</v>
      </c>
      <c r="D96" s="7">
        <v>8050</v>
      </c>
      <c r="E96" s="7">
        <v>554</v>
      </c>
      <c r="F96" s="7">
        <f>SUM(C96-D96-E96)</f>
        <v>2999</v>
      </c>
      <c r="G96" s="7">
        <v>60753</v>
      </c>
      <c r="H96" s="7">
        <v>24197</v>
      </c>
      <c r="I96" s="7">
        <v>1651</v>
      </c>
      <c r="J96" s="7">
        <f>SUM(G96-H96-I96)</f>
        <v>34905</v>
      </c>
      <c r="K96" s="7">
        <v>16</v>
      </c>
      <c r="L96" s="7">
        <v>0</v>
      </c>
      <c r="M96" s="7">
        <v>11258</v>
      </c>
      <c r="N96" s="7">
        <v>459</v>
      </c>
      <c r="O96" s="7">
        <v>459</v>
      </c>
    </row>
    <row r="97" spans="1:15" ht="12.75" customHeight="1">
      <c r="A97" s="5" t="s">
        <v>177</v>
      </c>
      <c r="B97" s="6" t="s">
        <v>178</v>
      </c>
      <c r="C97" s="7">
        <v>5934</v>
      </c>
      <c r="D97" s="7">
        <v>5454</v>
      </c>
      <c r="E97" s="7">
        <v>0</v>
      </c>
      <c r="F97" s="7">
        <f>SUM(C97-D97-E97)</f>
        <v>480</v>
      </c>
      <c r="G97" s="7">
        <v>18087</v>
      </c>
      <c r="H97" s="7">
        <v>12693</v>
      </c>
      <c r="I97" s="7">
        <v>0</v>
      </c>
      <c r="J97" s="7">
        <f>SUM(G97-H97-I97)</f>
        <v>5394</v>
      </c>
      <c r="K97" s="7">
        <v>0</v>
      </c>
      <c r="L97" s="7">
        <v>0</v>
      </c>
      <c r="M97" s="7">
        <v>438</v>
      </c>
      <c r="N97" s="7">
        <v>818</v>
      </c>
      <c r="O97" s="7">
        <v>818</v>
      </c>
    </row>
    <row r="98" spans="1:15" ht="12.75" customHeight="1">
      <c r="A98" s="8"/>
      <c r="B98" s="9" t="s">
        <v>179</v>
      </c>
      <c r="C98" s="10">
        <f aca="true" t="shared" si="22" ref="C98:O98">SUM(C96:C97)</f>
        <v>17537</v>
      </c>
      <c r="D98" s="10">
        <f t="shared" si="22"/>
        <v>13504</v>
      </c>
      <c r="E98" s="10">
        <f t="shared" si="22"/>
        <v>554</v>
      </c>
      <c r="F98" s="10">
        <f t="shared" si="22"/>
        <v>3479</v>
      </c>
      <c r="G98" s="10">
        <f t="shared" si="22"/>
        <v>78840</v>
      </c>
      <c r="H98" s="10">
        <f t="shared" si="22"/>
        <v>36890</v>
      </c>
      <c r="I98" s="10">
        <f t="shared" si="22"/>
        <v>1651</v>
      </c>
      <c r="J98" s="10">
        <f t="shared" si="22"/>
        <v>40299</v>
      </c>
      <c r="K98" s="10">
        <f t="shared" si="22"/>
        <v>16</v>
      </c>
      <c r="L98" s="10">
        <f t="shared" si="22"/>
        <v>0</v>
      </c>
      <c r="M98" s="10">
        <f t="shared" si="22"/>
        <v>11696</v>
      </c>
      <c r="N98" s="10">
        <f t="shared" si="22"/>
        <v>1277</v>
      </c>
      <c r="O98" s="10">
        <f t="shared" si="22"/>
        <v>1277</v>
      </c>
    </row>
    <row r="99" spans="1:15" ht="12.75" customHeight="1">
      <c r="A99" s="5" t="s">
        <v>180</v>
      </c>
      <c r="B99" s="6" t="s">
        <v>181</v>
      </c>
      <c r="C99" s="7">
        <v>27002</v>
      </c>
      <c r="D99" s="7">
        <v>13825</v>
      </c>
      <c r="E99" s="7">
        <v>1408</v>
      </c>
      <c r="F99" s="7">
        <f>SUM(C99-D99-E99)</f>
        <v>11769</v>
      </c>
      <c r="G99" s="7">
        <v>122217</v>
      </c>
      <c r="H99" s="7">
        <v>40324</v>
      </c>
      <c r="I99" s="7">
        <v>4751</v>
      </c>
      <c r="J99" s="7">
        <f>SUM(G99-H99-I99)</f>
        <v>77142</v>
      </c>
      <c r="K99" s="7">
        <v>277</v>
      </c>
      <c r="L99" s="7">
        <v>0</v>
      </c>
      <c r="M99" s="7">
        <v>13101</v>
      </c>
      <c r="N99" s="7">
        <v>840</v>
      </c>
      <c r="O99" s="7">
        <v>840</v>
      </c>
    </row>
    <row r="100" spans="1:15" ht="12.75" customHeight="1">
      <c r="A100" s="5" t="s">
        <v>182</v>
      </c>
      <c r="B100" s="6" t="s">
        <v>183</v>
      </c>
      <c r="C100" s="7">
        <v>17660</v>
      </c>
      <c r="D100" s="7">
        <v>13064</v>
      </c>
      <c r="E100" s="7">
        <v>662</v>
      </c>
      <c r="F100" s="7">
        <f>SUM(C100-D100-E100)</f>
        <v>3934</v>
      </c>
      <c r="G100" s="7">
        <v>75526</v>
      </c>
      <c r="H100" s="7">
        <v>37213</v>
      </c>
      <c r="I100" s="7">
        <v>1471</v>
      </c>
      <c r="J100" s="7">
        <f>SUM(G100-H100-I100)</f>
        <v>36842</v>
      </c>
      <c r="K100" s="7">
        <v>555</v>
      </c>
      <c r="L100" s="7">
        <v>0</v>
      </c>
      <c r="M100" s="7">
        <v>8045</v>
      </c>
      <c r="N100" s="7">
        <v>683</v>
      </c>
      <c r="O100" s="7">
        <v>683</v>
      </c>
    </row>
    <row r="101" spans="1:15" ht="12.75" customHeight="1">
      <c r="A101" s="5" t="s">
        <v>184</v>
      </c>
      <c r="B101" s="6" t="s">
        <v>185</v>
      </c>
      <c r="C101" s="7">
        <v>23400</v>
      </c>
      <c r="D101" s="7">
        <v>13386</v>
      </c>
      <c r="E101" s="7">
        <v>0</v>
      </c>
      <c r="F101" s="7">
        <f>SUM(C101-D101-E101)</f>
        <v>10014</v>
      </c>
      <c r="G101" s="7">
        <v>67974</v>
      </c>
      <c r="H101" s="7">
        <v>37342</v>
      </c>
      <c r="I101" s="7">
        <v>0</v>
      </c>
      <c r="J101" s="7">
        <f>SUM(G101-H101-I101)</f>
        <v>30632</v>
      </c>
      <c r="K101" s="7">
        <v>28</v>
      </c>
      <c r="L101" s="7">
        <v>0</v>
      </c>
      <c r="M101" s="7">
        <v>3391</v>
      </c>
      <c r="N101" s="7">
        <v>206</v>
      </c>
      <c r="O101" s="7">
        <v>206</v>
      </c>
    </row>
    <row r="102" spans="1:15" ht="12.75" customHeight="1">
      <c r="A102" s="5" t="s">
        <v>186</v>
      </c>
      <c r="B102" s="6" t="s">
        <v>187</v>
      </c>
      <c r="C102" s="7">
        <v>25294</v>
      </c>
      <c r="D102" s="7">
        <v>17424</v>
      </c>
      <c r="E102" s="7">
        <v>1507</v>
      </c>
      <c r="F102" s="7">
        <f>SUM(C102-D102-E102)</f>
        <v>6363</v>
      </c>
      <c r="G102" s="7">
        <v>90777</v>
      </c>
      <c r="H102" s="7">
        <v>49693</v>
      </c>
      <c r="I102" s="7">
        <v>4836</v>
      </c>
      <c r="J102" s="7">
        <f>SUM(G102-H102-I102)</f>
        <v>36248</v>
      </c>
      <c r="K102" s="7">
        <v>395</v>
      </c>
      <c r="L102" s="7">
        <v>0</v>
      </c>
      <c r="M102" s="7">
        <v>5473</v>
      </c>
      <c r="N102" s="7">
        <v>90</v>
      </c>
      <c r="O102" s="7">
        <v>90</v>
      </c>
    </row>
    <row r="103" spans="1:15" ht="12.75" customHeight="1">
      <c r="A103" s="8"/>
      <c r="B103" s="9" t="s">
        <v>188</v>
      </c>
      <c r="C103" s="10">
        <f aca="true" t="shared" si="23" ref="C103:O103">SUM(C99:C102)</f>
        <v>93356</v>
      </c>
      <c r="D103" s="10">
        <f t="shared" si="23"/>
        <v>57699</v>
      </c>
      <c r="E103" s="10">
        <f t="shared" si="23"/>
        <v>3577</v>
      </c>
      <c r="F103" s="10">
        <f t="shared" si="23"/>
        <v>32080</v>
      </c>
      <c r="G103" s="10">
        <f t="shared" si="23"/>
        <v>356494</v>
      </c>
      <c r="H103" s="10">
        <f t="shared" si="23"/>
        <v>164572</v>
      </c>
      <c r="I103" s="10">
        <f t="shared" si="23"/>
        <v>11058</v>
      </c>
      <c r="J103" s="10">
        <f t="shared" si="23"/>
        <v>180864</v>
      </c>
      <c r="K103" s="10">
        <f t="shared" si="23"/>
        <v>1255</v>
      </c>
      <c r="L103" s="10">
        <f t="shared" si="23"/>
        <v>0</v>
      </c>
      <c r="M103" s="10">
        <f t="shared" si="23"/>
        <v>30010</v>
      </c>
      <c r="N103" s="10">
        <f t="shared" si="23"/>
        <v>1819</v>
      </c>
      <c r="O103" s="10">
        <f t="shared" si="23"/>
        <v>1819</v>
      </c>
    </row>
    <row r="104" spans="1:15" ht="12.75" customHeight="1">
      <c r="A104" s="5" t="s">
        <v>189</v>
      </c>
      <c r="B104" s="6" t="s">
        <v>190</v>
      </c>
      <c r="C104" s="7">
        <v>16362</v>
      </c>
      <c r="D104" s="7">
        <v>11162</v>
      </c>
      <c r="E104" s="7">
        <v>752</v>
      </c>
      <c r="F104" s="7">
        <f>SUM(C104-D104-E104)</f>
        <v>4448</v>
      </c>
      <c r="G104" s="7">
        <v>86601</v>
      </c>
      <c r="H104" s="7">
        <v>40654</v>
      </c>
      <c r="I104" s="7">
        <v>2759</v>
      </c>
      <c r="J104" s="7">
        <f>SUM(G104-H104-I104)</f>
        <v>43188</v>
      </c>
      <c r="K104" s="7">
        <v>314</v>
      </c>
      <c r="L104" s="7">
        <v>0</v>
      </c>
      <c r="M104" s="7">
        <v>3486</v>
      </c>
      <c r="N104" s="7">
        <v>1000</v>
      </c>
      <c r="O104" s="7">
        <v>1000</v>
      </c>
    </row>
    <row r="105" spans="1:15" ht="12.75" customHeight="1">
      <c r="A105" s="5" t="s">
        <v>191</v>
      </c>
      <c r="B105" s="6" t="s">
        <v>192</v>
      </c>
      <c r="C105" s="7">
        <v>10925</v>
      </c>
      <c r="D105" s="7">
        <v>7737</v>
      </c>
      <c r="E105" s="7">
        <v>0</v>
      </c>
      <c r="F105" s="7">
        <f>SUM(C105-D105-E105)</f>
        <v>3188</v>
      </c>
      <c r="G105" s="7">
        <v>51617</v>
      </c>
      <c r="H105" s="7">
        <v>29968</v>
      </c>
      <c r="I105" s="7">
        <v>0</v>
      </c>
      <c r="J105" s="7">
        <f>SUM(G105-H105-I105)</f>
        <v>21649</v>
      </c>
      <c r="K105" s="7">
        <v>52</v>
      </c>
      <c r="L105" s="7">
        <v>0</v>
      </c>
      <c r="M105" s="7">
        <v>6515</v>
      </c>
      <c r="N105" s="7">
        <v>454</v>
      </c>
      <c r="O105" s="7">
        <v>454</v>
      </c>
    </row>
    <row r="106" spans="1:15" ht="12.75" customHeight="1">
      <c r="A106" s="5" t="s">
        <v>193</v>
      </c>
      <c r="B106" s="6" t="s">
        <v>194</v>
      </c>
      <c r="C106" s="7">
        <v>45760</v>
      </c>
      <c r="D106" s="7">
        <v>28114</v>
      </c>
      <c r="E106" s="7">
        <v>1998</v>
      </c>
      <c r="F106" s="7">
        <f>SUM(C106-D106-E106)</f>
        <v>15648</v>
      </c>
      <c r="G106" s="7">
        <v>230517</v>
      </c>
      <c r="H106" s="7">
        <v>100001</v>
      </c>
      <c r="I106" s="7">
        <v>7136</v>
      </c>
      <c r="J106" s="7">
        <f>SUM(G106-H106-I106)</f>
        <v>123380</v>
      </c>
      <c r="K106" s="7">
        <v>228</v>
      </c>
      <c r="L106" s="7">
        <v>0</v>
      </c>
      <c r="M106" s="7">
        <v>35840</v>
      </c>
      <c r="N106" s="7">
        <v>1592</v>
      </c>
      <c r="O106" s="7">
        <v>1592</v>
      </c>
    </row>
    <row r="107" spans="1:15" ht="12.75" customHeight="1">
      <c r="A107" s="5" t="s">
        <v>195</v>
      </c>
      <c r="B107" s="6" t="s">
        <v>196</v>
      </c>
      <c r="C107" s="7">
        <v>168340</v>
      </c>
      <c r="D107" s="7">
        <v>91469</v>
      </c>
      <c r="E107" s="7">
        <v>3617</v>
      </c>
      <c r="F107" s="7">
        <f>SUM(C107-D107-E107)</f>
        <v>73254</v>
      </c>
      <c r="G107" s="7">
        <v>588871</v>
      </c>
      <c r="H107" s="7">
        <v>215293</v>
      </c>
      <c r="I107" s="7">
        <v>7237</v>
      </c>
      <c r="J107" s="7">
        <f>SUM(G107-H107-I107)</f>
        <v>366341</v>
      </c>
      <c r="K107" s="7">
        <v>4871</v>
      </c>
      <c r="L107" s="7">
        <v>0</v>
      </c>
      <c r="M107" s="7">
        <v>9867</v>
      </c>
      <c r="N107" s="7">
        <v>7394</v>
      </c>
      <c r="O107" s="7">
        <v>7394</v>
      </c>
    </row>
    <row r="108" spans="1:15" ht="12.75" customHeight="1">
      <c r="A108" s="5" t="s">
        <v>197</v>
      </c>
      <c r="B108" s="6" t="s">
        <v>198</v>
      </c>
      <c r="C108" s="7">
        <v>52469</v>
      </c>
      <c r="D108" s="7">
        <v>34769</v>
      </c>
      <c r="E108" s="7">
        <v>2441</v>
      </c>
      <c r="F108" s="7">
        <f>SUM(C108-D108-E108)</f>
        <v>15259</v>
      </c>
      <c r="G108" s="7">
        <v>295646</v>
      </c>
      <c r="H108" s="7">
        <v>114459</v>
      </c>
      <c r="I108" s="7">
        <v>7937</v>
      </c>
      <c r="J108" s="7">
        <f>SUM(G108-H108-I108)</f>
        <v>173250</v>
      </c>
      <c r="K108" s="7">
        <v>1104</v>
      </c>
      <c r="L108" s="7">
        <v>0</v>
      </c>
      <c r="M108" s="7">
        <v>16310</v>
      </c>
      <c r="N108" s="7">
        <v>4241</v>
      </c>
      <c r="O108" s="7">
        <v>4241</v>
      </c>
    </row>
    <row r="109" spans="1:15" ht="12.75" customHeight="1">
      <c r="A109" s="8"/>
      <c r="B109" s="9" t="s">
        <v>199</v>
      </c>
      <c r="C109" s="10">
        <f aca="true" t="shared" si="24" ref="C109:O109">SUM(C104:C108)</f>
        <v>293856</v>
      </c>
      <c r="D109" s="10">
        <f t="shared" si="24"/>
        <v>173251</v>
      </c>
      <c r="E109" s="10">
        <f t="shared" si="24"/>
        <v>8808</v>
      </c>
      <c r="F109" s="10">
        <f t="shared" si="24"/>
        <v>111797</v>
      </c>
      <c r="G109" s="10">
        <f t="shared" si="24"/>
        <v>1253252</v>
      </c>
      <c r="H109" s="10">
        <f t="shared" si="24"/>
        <v>500375</v>
      </c>
      <c r="I109" s="10">
        <f t="shared" si="24"/>
        <v>25069</v>
      </c>
      <c r="J109" s="10">
        <f t="shared" si="24"/>
        <v>727808</v>
      </c>
      <c r="K109" s="10">
        <f t="shared" si="24"/>
        <v>6569</v>
      </c>
      <c r="L109" s="10">
        <f t="shared" si="24"/>
        <v>0</v>
      </c>
      <c r="M109" s="10">
        <f t="shared" si="24"/>
        <v>72018</v>
      </c>
      <c r="N109" s="10">
        <f t="shared" si="24"/>
        <v>14681</v>
      </c>
      <c r="O109" s="10">
        <f t="shared" si="24"/>
        <v>14681</v>
      </c>
    </row>
    <row r="110" spans="1:15" ht="12.75" customHeight="1">
      <c r="A110" s="5" t="s">
        <v>200</v>
      </c>
      <c r="B110" s="6" t="s">
        <v>201</v>
      </c>
      <c r="C110" s="7">
        <v>75141</v>
      </c>
      <c r="D110" s="7">
        <v>51531</v>
      </c>
      <c r="E110" s="7">
        <v>744</v>
      </c>
      <c r="F110" s="7">
        <f aca="true" t="shared" si="25" ref="F110:F115">SUM(C110-D110-E110)</f>
        <v>22866</v>
      </c>
      <c r="G110" s="7">
        <v>387548</v>
      </c>
      <c r="H110" s="7">
        <v>206709</v>
      </c>
      <c r="I110" s="7">
        <v>2764</v>
      </c>
      <c r="J110" s="7">
        <f aca="true" t="shared" si="26" ref="J110:J115">SUM(G110-H110-I110)</f>
        <v>178075</v>
      </c>
      <c r="K110" s="7">
        <v>1225</v>
      </c>
      <c r="L110" s="7">
        <v>0</v>
      </c>
      <c r="M110" s="7">
        <v>34492</v>
      </c>
      <c r="N110" s="7">
        <v>3548</v>
      </c>
      <c r="O110" s="7">
        <v>3548</v>
      </c>
    </row>
    <row r="111" spans="1:15" ht="12.75" customHeight="1">
      <c r="A111" s="5" t="s">
        <v>202</v>
      </c>
      <c r="B111" s="6" t="s">
        <v>203</v>
      </c>
      <c r="C111" s="7">
        <v>16746</v>
      </c>
      <c r="D111" s="7">
        <v>11470</v>
      </c>
      <c r="E111" s="7">
        <v>632</v>
      </c>
      <c r="F111" s="7">
        <f t="shared" si="25"/>
        <v>4644</v>
      </c>
      <c r="G111" s="7">
        <v>77049</v>
      </c>
      <c r="H111" s="7">
        <v>42656</v>
      </c>
      <c r="I111" s="7">
        <v>2569</v>
      </c>
      <c r="J111" s="7">
        <f t="shared" si="26"/>
        <v>31824</v>
      </c>
      <c r="K111" s="7">
        <v>14</v>
      </c>
      <c r="L111" s="7">
        <v>0</v>
      </c>
      <c r="M111" s="7">
        <v>5090</v>
      </c>
      <c r="N111" s="7">
        <v>193</v>
      </c>
      <c r="O111" s="7">
        <v>193</v>
      </c>
    </row>
    <row r="112" spans="1:15" ht="12.75" customHeight="1">
      <c r="A112" s="5" t="s">
        <v>204</v>
      </c>
      <c r="B112" s="6" t="s">
        <v>205</v>
      </c>
      <c r="C112" s="7">
        <v>26923</v>
      </c>
      <c r="D112" s="7">
        <v>18047</v>
      </c>
      <c r="E112" s="7">
        <v>0</v>
      </c>
      <c r="F112" s="7">
        <f t="shared" si="25"/>
        <v>8876</v>
      </c>
      <c r="G112" s="7">
        <v>107009</v>
      </c>
      <c r="H112" s="7">
        <v>64350</v>
      </c>
      <c r="I112" s="7">
        <v>0</v>
      </c>
      <c r="J112" s="7">
        <f t="shared" si="26"/>
        <v>42659</v>
      </c>
      <c r="K112" s="7">
        <v>8028</v>
      </c>
      <c r="L112" s="7">
        <v>0</v>
      </c>
      <c r="M112" s="7">
        <v>8055</v>
      </c>
      <c r="N112" s="7">
        <v>566</v>
      </c>
      <c r="O112" s="7">
        <v>566</v>
      </c>
    </row>
    <row r="113" spans="1:15" ht="12.75" customHeight="1">
      <c r="A113" s="5" t="s">
        <v>206</v>
      </c>
      <c r="B113" s="6" t="s">
        <v>207</v>
      </c>
      <c r="C113" s="7">
        <v>28601</v>
      </c>
      <c r="D113" s="7">
        <v>16923</v>
      </c>
      <c r="E113" s="7">
        <v>592</v>
      </c>
      <c r="F113" s="7">
        <f t="shared" si="25"/>
        <v>11086</v>
      </c>
      <c r="G113" s="7">
        <v>131595</v>
      </c>
      <c r="H113" s="7">
        <v>59809</v>
      </c>
      <c r="I113" s="7">
        <v>1919</v>
      </c>
      <c r="J113" s="7">
        <f t="shared" si="26"/>
        <v>69867</v>
      </c>
      <c r="K113" s="7">
        <v>1156</v>
      </c>
      <c r="L113" s="7">
        <v>0</v>
      </c>
      <c r="M113" s="7">
        <v>30820</v>
      </c>
      <c r="N113" s="7">
        <v>1332</v>
      </c>
      <c r="O113" s="7">
        <v>1332</v>
      </c>
    </row>
    <row r="114" spans="1:15" ht="12.75" customHeight="1">
      <c r="A114" s="5" t="s">
        <v>208</v>
      </c>
      <c r="B114" s="6" t="s">
        <v>209</v>
      </c>
      <c r="C114" s="7">
        <v>56263</v>
      </c>
      <c r="D114" s="7">
        <v>37276</v>
      </c>
      <c r="E114" s="7">
        <v>0</v>
      </c>
      <c r="F114" s="7">
        <f t="shared" si="25"/>
        <v>18987</v>
      </c>
      <c r="G114" s="7">
        <v>202479</v>
      </c>
      <c r="H114" s="7">
        <v>111846</v>
      </c>
      <c r="I114" s="7">
        <v>0</v>
      </c>
      <c r="J114" s="7">
        <f t="shared" si="26"/>
        <v>90633</v>
      </c>
      <c r="K114" s="7">
        <v>5266</v>
      </c>
      <c r="L114" s="7">
        <v>0</v>
      </c>
      <c r="M114" s="7">
        <v>10541</v>
      </c>
      <c r="N114" s="7">
        <v>2176</v>
      </c>
      <c r="O114" s="7">
        <v>2176</v>
      </c>
    </row>
    <row r="115" spans="1:15" ht="12.75" customHeight="1">
      <c r="A115" s="5" t="s">
        <v>210</v>
      </c>
      <c r="B115" s="6" t="s">
        <v>211</v>
      </c>
      <c r="C115" s="7">
        <v>31387</v>
      </c>
      <c r="D115" s="7">
        <v>24525</v>
      </c>
      <c r="E115" s="7">
        <v>0</v>
      </c>
      <c r="F115" s="7">
        <f t="shared" si="25"/>
        <v>6862</v>
      </c>
      <c r="G115" s="7">
        <v>158221</v>
      </c>
      <c r="H115" s="7">
        <v>81899</v>
      </c>
      <c r="I115" s="7">
        <v>0</v>
      </c>
      <c r="J115" s="7">
        <f t="shared" si="26"/>
        <v>76322</v>
      </c>
      <c r="K115" s="7">
        <v>3586</v>
      </c>
      <c r="L115" s="7">
        <v>0</v>
      </c>
      <c r="M115" s="7">
        <v>13604</v>
      </c>
      <c r="N115" s="7">
        <v>318</v>
      </c>
      <c r="O115" s="7">
        <v>318</v>
      </c>
    </row>
    <row r="116" spans="1:15" ht="12.75" customHeight="1">
      <c r="A116" s="8"/>
      <c r="B116" s="9" t="s">
        <v>212</v>
      </c>
      <c r="C116" s="10">
        <f aca="true" t="shared" si="27" ref="C116:O116">SUM(C110:C115)</f>
        <v>235061</v>
      </c>
      <c r="D116" s="10">
        <f t="shared" si="27"/>
        <v>159772</v>
      </c>
      <c r="E116" s="10">
        <f t="shared" si="27"/>
        <v>1968</v>
      </c>
      <c r="F116" s="10">
        <f t="shared" si="27"/>
        <v>73321</v>
      </c>
      <c r="G116" s="10">
        <f t="shared" si="27"/>
        <v>1063901</v>
      </c>
      <c r="H116" s="10">
        <f t="shared" si="27"/>
        <v>567269</v>
      </c>
      <c r="I116" s="10">
        <f t="shared" si="27"/>
        <v>7252</v>
      </c>
      <c r="J116" s="10">
        <f t="shared" si="27"/>
        <v>489380</v>
      </c>
      <c r="K116" s="10">
        <f t="shared" si="27"/>
        <v>19275</v>
      </c>
      <c r="L116" s="10">
        <f t="shared" si="27"/>
        <v>0</v>
      </c>
      <c r="M116" s="10">
        <f t="shared" si="27"/>
        <v>102602</v>
      </c>
      <c r="N116" s="10">
        <f t="shared" si="27"/>
        <v>8133</v>
      </c>
      <c r="O116" s="10">
        <f t="shared" si="27"/>
        <v>8133</v>
      </c>
    </row>
    <row r="117" spans="1:15" ht="12.75" customHeight="1">
      <c r="A117" s="5" t="s">
        <v>213</v>
      </c>
      <c r="B117" s="6" t="s">
        <v>214</v>
      </c>
      <c r="C117" s="7">
        <v>9075</v>
      </c>
      <c r="D117" s="7">
        <v>6346</v>
      </c>
      <c r="E117" s="7">
        <v>0</v>
      </c>
      <c r="F117" s="7">
        <f>SUM(C117-D117-E117)</f>
        <v>2729</v>
      </c>
      <c r="G117" s="7">
        <v>46876</v>
      </c>
      <c r="H117" s="7">
        <v>29007</v>
      </c>
      <c r="I117" s="7">
        <v>0</v>
      </c>
      <c r="J117" s="7">
        <f>SUM(G117-H117-I117)</f>
        <v>17869</v>
      </c>
      <c r="K117" s="7">
        <v>2</v>
      </c>
      <c r="L117" s="7">
        <v>0</v>
      </c>
      <c r="M117" s="7">
        <v>9394</v>
      </c>
      <c r="N117" s="7">
        <v>96</v>
      </c>
      <c r="O117" s="7">
        <v>96</v>
      </c>
    </row>
    <row r="118" spans="1:15" ht="12.75" customHeight="1">
      <c r="A118" s="5" t="s">
        <v>215</v>
      </c>
      <c r="B118" s="6" t="s">
        <v>216</v>
      </c>
      <c r="C118" s="7">
        <v>18572</v>
      </c>
      <c r="D118" s="7">
        <v>14008</v>
      </c>
      <c r="E118" s="7">
        <v>165</v>
      </c>
      <c r="F118" s="7">
        <f>SUM(C118-D118-E118)</f>
        <v>4399</v>
      </c>
      <c r="G118" s="7">
        <v>98990</v>
      </c>
      <c r="H118" s="7">
        <v>47106</v>
      </c>
      <c r="I118" s="7">
        <v>448</v>
      </c>
      <c r="J118" s="7">
        <f>SUM(G118-H118-I118)</f>
        <v>51436</v>
      </c>
      <c r="K118" s="7">
        <v>22</v>
      </c>
      <c r="L118" s="7">
        <v>0</v>
      </c>
      <c r="M118" s="7">
        <v>10975</v>
      </c>
      <c r="N118" s="7">
        <v>1125</v>
      </c>
      <c r="O118" s="7">
        <v>1125</v>
      </c>
    </row>
    <row r="119" spans="1:15" ht="12.75" customHeight="1">
      <c r="A119" s="8"/>
      <c r="B119" s="9" t="s">
        <v>217</v>
      </c>
      <c r="C119" s="10">
        <f aca="true" t="shared" si="28" ref="C119:O119">SUM(C117:C118)</f>
        <v>27647</v>
      </c>
      <c r="D119" s="10">
        <f t="shared" si="28"/>
        <v>20354</v>
      </c>
      <c r="E119" s="10">
        <f t="shared" si="28"/>
        <v>165</v>
      </c>
      <c r="F119" s="10">
        <f t="shared" si="28"/>
        <v>7128</v>
      </c>
      <c r="G119" s="10">
        <f t="shared" si="28"/>
        <v>145866</v>
      </c>
      <c r="H119" s="10">
        <f t="shared" si="28"/>
        <v>76113</v>
      </c>
      <c r="I119" s="10">
        <f t="shared" si="28"/>
        <v>448</v>
      </c>
      <c r="J119" s="10">
        <f t="shared" si="28"/>
        <v>69305</v>
      </c>
      <c r="K119" s="10">
        <f t="shared" si="28"/>
        <v>24</v>
      </c>
      <c r="L119" s="10">
        <f t="shared" si="28"/>
        <v>0</v>
      </c>
      <c r="M119" s="10">
        <f t="shared" si="28"/>
        <v>20369</v>
      </c>
      <c r="N119" s="10">
        <f t="shared" si="28"/>
        <v>1221</v>
      </c>
      <c r="O119" s="10">
        <f t="shared" si="28"/>
        <v>1221</v>
      </c>
    </row>
    <row r="120" spans="1:15" ht="12.75" customHeight="1">
      <c r="A120" s="5" t="s">
        <v>218</v>
      </c>
      <c r="B120" s="6" t="s">
        <v>219</v>
      </c>
      <c r="C120" s="7">
        <v>32930</v>
      </c>
      <c r="D120" s="7">
        <v>22492</v>
      </c>
      <c r="E120" s="7">
        <v>823</v>
      </c>
      <c r="F120" s="7">
        <f>SUM(C120-D120-E120)</f>
        <v>9615</v>
      </c>
      <c r="G120" s="7">
        <v>126100</v>
      </c>
      <c r="H120" s="7">
        <v>68713</v>
      </c>
      <c r="I120" s="7">
        <v>3790</v>
      </c>
      <c r="J120" s="7">
        <f>SUM(G120-H120-I120)</f>
        <v>53597</v>
      </c>
      <c r="K120" s="7">
        <v>1506</v>
      </c>
      <c r="L120" s="7">
        <v>0</v>
      </c>
      <c r="M120" s="7">
        <v>5005</v>
      </c>
      <c r="N120" s="7">
        <v>1904</v>
      </c>
      <c r="O120" s="7">
        <v>1904</v>
      </c>
    </row>
    <row r="121" spans="1:15" ht="12.75" customHeight="1">
      <c r="A121" s="5" t="s">
        <v>220</v>
      </c>
      <c r="B121" s="6" t="s">
        <v>221</v>
      </c>
      <c r="C121" s="7">
        <v>49736</v>
      </c>
      <c r="D121" s="7">
        <v>37149</v>
      </c>
      <c r="E121" s="7">
        <v>1267</v>
      </c>
      <c r="F121" s="7">
        <f>SUM(C121-D121-E121)</f>
        <v>11320</v>
      </c>
      <c r="G121" s="7">
        <v>189899</v>
      </c>
      <c r="H121" s="7">
        <v>117202</v>
      </c>
      <c r="I121" s="7">
        <v>4045</v>
      </c>
      <c r="J121" s="7">
        <f>SUM(G121-H121-I121)</f>
        <v>68652</v>
      </c>
      <c r="K121" s="7">
        <v>231</v>
      </c>
      <c r="L121" s="7">
        <v>0</v>
      </c>
      <c r="M121" s="7">
        <v>13170</v>
      </c>
      <c r="N121" s="7">
        <v>280</v>
      </c>
      <c r="O121" s="7">
        <v>280</v>
      </c>
    </row>
    <row r="122" spans="1:15" ht="12.75" customHeight="1">
      <c r="A122" s="5" t="s">
        <v>222</v>
      </c>
      <c r="B122" s="6" t="s">
        <v>223</v>
      </c>
      <c r="C122" s="7">
        <v>15216</v>
      </c>
      <c r="D122" s="7">
        <v>10519</v>
      </c>
      <c r="E122" s="7">
        <v>0</v>
      </c>
      <c r="F122" s="7">
        <f>SUM(C122-D122-E122)</f>
        <v>4697</v>
      </c>
      <c r="G122" s="7">
        <v>63029</v>
      </c>
      <c r="H122" s="7">
        <v>25909</v>
      </c>
      <c r="I122" s="7">
        <v>0</v>
      </c>
      <c r="J122" s="7">
        <f>SUM(G122-H122-I122)</f>
        <v>37120</v>
      </c>
      <c r="K122" s="7">
        <v>0</v>
      </c>
      <c r="L122" s="7">
        <v>0</v>
      </c>
      <c r="M122" s="7">
        <v>5317</v>
      </c>
      <c r="N122" s="7">
        <v>335</v>
      </c>
      <c r="O122" s="7">
        <v>335</v>
      </c>
    </row>
    <row r="123" spans="1:15" ht="12.75" customHeight="1">
      <c r="A123" s="5" t="s">
        <v>224</v>
      </c>
      <c r="B123" s="6" t="s">
        <v>225</v>
      </c>
      <c r="C123" s="7">
        <v>42076</v>
      </c>
      <c r="D123" s="7">
        <v>29856</v>
      </c>
      <c r="E123" s="7">
        <v>526</v>
      </c>
      <c r="F123" s="7">
        <f>SUM(C123-D123-E123)</f>
        <v>11694</v>
      </c>
      <c r="G123" s="7">
        <v>154483</v>
      </c>
      <c r="H123" s="7">
        <v>82428</v>
      </c>
      <c r="I123" s="7">
        <v>2017</v>
      </c>
      <c r="J123" s="7">
        <f>SUM(G123-H123-I123)</f>
        <v>70038</v>
      </c>
      <c r="K123" s="7">
        <v>279</v>
      </c>
      <c r="L123" s="7">
        <v>0</v>
      </c>
      <c r="M123" s="7">
        <v>6825</v>
      </c>
      <c r="N123" s="7">
        <v>579</v>
      </c>
      <c r="O123" s="7">
        <v>579</v>
      </c>
    </row>
    <row r="124" spans="1:15" ht="12.75" customHeight="1">
      <c r="A124" s="5" t="s">
        <v>226</v>
      </c>
      <c r="B124" s="6" t="s">
        <v>227</v>
      </c>
      <c r="C124" s="7">
        <v>20066</v>
      </c>
      <c r="D124" s="7">
        <v>12612</v>
      </c>
      <c r="E124" s="7">
        <v>242</v>
      </c>
      <c r="F124" s="7">
        <f>SUM(C124-D124-E124)</f>
        <v>7212</v>
      </c>
      <c r="G124" s="7">
        <v>99982</v>
      </c>
      <c r="H124" s="7">
        <v>28573</v>
      </c>
      <c r="I124" s="7">
        <v>1092</v>
      </c>
      <c r="J124" s="7">
        <f>SUM(G124-H124-I124)</f>
        <v>70317</v>
      </c>
      <c r="K124" s="7">
        <v>142</v>
      </c>
      <c r="L124" s="7">
        <v>0</v>
      </c>
      <c r="M124" s="7">
        <v>2290</v>
      </c>
      <c r="N124" s="7">
        <v>676</v>
      </c>
      <c r="O124" s="7">
        <v>676</v>
      </c>
    </row>
    <row r="125" spans="1:15" ht="12.75" customHeight="1">
      <c r="A125" s="8"/>
      <c r="B125" s="9" t="s">
        <v>228</v>
      </c>
      <c r="C125" s="10">
        <f aca="true" t="shared" si="29" ref="C125:O125">SUM(C120:C124)</f>
        <v>160024</v>
      </c>
      <c r="D125" s="10">
        <f t="shared" si="29"/>
        <v>112628</v>
      </c>
      <c r="E125" s="10">
        <f t="shared" si="29"/>
        <v>2858</v>
      </c>
      <c r="F125" s="10">
        <f t="shared" si="29"/>
        <v>44538</v>
      </c>
      <c r="G125" s="10">
        <f t="shared" si="29"/>
        <v>633493</v>
      </c>
      <c r="H125" s="10">
        <f t="shared" si="29"/>
        <v>322825</v>
      </c>
      <c r="I125" s="10">
        <f t="shared" si="29"/>
        <v>10944</v>
      </c>
      <c r="J125" s="10">
        <f t="shared" si="29"/>
        <v>299724</v>
      </c>
      <c r="K125" s="10">
        <f t="shared" si="29"/>
        <v>2158</v>
      </c>
      <c r="L125" s="10">
        <f t="shared" si="29"/>
        <v>0</v>
      </c>
      <c r="M125" s="10">
        <f t="shared" si="29"/>
        <v>32607</v>
      </c>
      <c r="N125" s="10">
        <f t="shared" si="29"/>
        <v>3774</v>
      </c>
      <c r="O125" s="10">
        <f t="shared" si="29"/>
        <v>3774</v>
      </c>
    </row>
    <row r="126" spans="1:15" ht="12.75" customHeight="1">
      <c r="A126" s="5" t="s">
        <v>229</v>
      </c>
      <c r="B126" s="6" t="s">
        <v>230</v>
      </c>
      <c r="C126" s="7">
        <v>24569</v>
      </c>
      <c r="D126" s="7">
        <v>14988</v>
      </c>
      <c r="E126" s="7">
        <v>0</v>
      </c>
      <c r="F126" s="7">
        <f aca="true" t="shared" si="30" ref="F126:F134">SUM(C126-D126-E126)</f>
        <v>9581</v>
      </c>
      <c r="G126" s="7">
        <v>98934</v>
      </c>
      <c r="H126" s="7">
        <v>45687</v>
      </c>
      <c r="I126" s="7">
        <v>0</v>
      </c>
      <c r="J126" s="7">
        <f aca="true" t="shared" si="31" ref="J126:J134">SUM(G126-H126-I126)</f>
        <v>53247</v>
      </c>
      <c r="K126" s="7">
        <v>301</v>
      </c>
      <c r="L126" s="7">
        <v>441</v>
      </c>
      <c r="M126" s="7">
        <v>9378</v>
      </c>
      <c r="N126" s="7">
        <v>812</v>
      </c>
      <c r="O126" s="7">
        <v>812</v>
      </c>
    </row>
    <row r="127" spans="1:15" ht="12.75" customHeight="1">
      <c r="A127" s="5" t="s">
        <v>231</v>
      </c>
      <c r="B127" s="6" t="s">
        <v>232</v>
      </c>
      <c r="C127" s="7">
        <v>13332</v>
      </c>
      <c r="D127" s="7">
        <v>6944</v>
      </c>
      <c r="E127" s="7">
        <v>0</v>
      </c>
      <c r="F127" s="7">
        <f t="shared" si="30"/>
        <v>6388</v>
      </c>
      <c r="G127" s="7">
        <v>53276</v>
      </c>
      <c r="H127" s="7">
        <v>23316</v>
      </c>
      <c r="I127" s="7">
        <v>0</v>
      </c>
      <c r="J127" s="7">
        <f t="shared" si="31"/>
        <v>29960</v>
      </c>
      <c r="K127" s="7">
        <v>129</v>
      </c>
      <c r="L127" s="7">
        <v>0</v>
      </c>
      <c r="M127" s="7">
        <v>3730</v>
      </c>
      <c r="N127" s="7">
        <v>216</v>
      </c>
      <c r="O127" s="7">
        <v>216</v>
      </c>
    </row>
    <row r="128" spans="1:15" ht="12.75" customHeight="1">
      <c r="A128" s="5" t="s">
        <v>233</v>
      </c>
      <c r="B128" s="6" t="s">
        <v>234</v>
      </c>
      <c r="C128" s="7">
        <v>79879</v>
      </c>
      <c r="D128" s="7">
        <v>40682</v>
      </c>
      <c r="E128" s="7">
        <v>1245</v>
      </c>
      <c r="F128" s="7">
        <f t="shared" si="30"/>
        <v>37952</v>
      </c>
      <c r="G128" s="7">
        <v>244971</v>
      </c>
      <c r="H128" s="7">
        <v>103485</v>
      </c>
      <c r="I128" s="7">
        <v>3453</v>
      </c>
      <c r="J128" s="7">
        <f t="shared" si="31"/>
        <v>138033</v>
      </c>
      <c r="K128" s="7">
        <v>2024</v>
      </c>
      <c r="L128" s="7">
        <v>0</v>
      </c>
      <c r="M128" s="7">
        <v>8115</v>
      </c>
      <c r="N128" s="7">
        <v>3207</v>
      </c>
      <c r="O128" s="7">
        <v>3207</v>
      </c>
    </row>
    <row r="129" spans="1:15" ht="12.75" customHeight="1">
      <c r="A129" s="5" t="s">
        <v>235</v>
      </c>
      <c r="B129" s="6" t="s">
        <v>236</v>
      </c>
      <c r="C129" s="7">
        <v>9272</v>
      </c>
      <c r="D129" s="7">
        <v>4927</v>
      </c>
      <c r="E129" s="7">
        <v>309</v>
      </c>
      <c r="F129" s="7">
        <f t="shared" si="30"/>
        <v>4036</v>
      </c>
      <c r="G129" s="7">
        <v>40897</v>
      </c>
      <c r="H129" s="7">
        <v>13627</v>
      </c>
      <c r="I129" s="7">
        <v>1115</v>
      </c>
      <c r="J129" s="7">
        <f t="shared" si="31"/>
        <v>26155</v>
      </c>
      <c r="K129" s="7">
        <v>207</v>
      </c>
      <c r="L129" s="7">
        <v>0</v>
      </c>
      <c r="M129" s="7">
        <v>7809</v>
      </c>
      <c r="N129" s="7">
        <v>0</v>
      </c>
      <c r="O129" s="7">
        <v>0</v>
      </c>
    </row>
    <row r="130" spans="1:15" ht="12.75" customHeight="1">
      <c r="A130" s="5" t="s">
        <v>237</v>
      </c>
      <c r="B130" s="6" t="s">
        <v>238</v>
      </c>
      <c r="C130" s="7">
        <v>52318</v>
      </c>
      <c r="D130" s="7">
        <v>33331</v>
      </c>
      <c r="E130" s="7">
        <v>1763</v>
      </c>
      <c r="F130" s="7">
        <f t="shared" si="30"/>
        <v>17224</v>
      </c>
      <c r="G130" s="7">
        <v>155094</v>
      </c>
      <c r="H130" s="7">
        <v>63316</v>
      </c>
      <c r="I130" s="7">
        <v>7195</v>
      </c>
      <c r="J130" s="7">
        <f t="shared" si="31"/>
        <v>84583</v>
      </c>
      <c r="K130" s="7">
        <v>983</v>
      </c>
      <c r="L130" s="7">
        <v>0</v>
      </c>
      <c r="M130" s="7">
        <v>946</v>
      </c>
      <c r="N130" s="7">
        <v>97115</v>
      </c>
      <c r="O130" s="7">
        <v>97115</v>
      </c>
    </row>
    <row r="131" spans="1:15" ht="12.75" customHeight="1">
      <c r="A131" s="5" t="s">
        <v>239</v>
      </c>
      <c r="B131" s="6" t="s">
        <v>240</v>
      </c>
      <c r="C131" s="7">
        <v>90433</v>
      </c>
      <c r="D131" s="7">
        <v>58126</v>
      </c>
      <c r="E131" s="7">
        <v>318</v>
      </c>
      <c r="F131" s="7">
        <f t="shared" si="30"/>
        <v>31989</v>
      </c>
      <c r="G131" s="7">
        <v>221798</v>
      </c>
      <c r="H131" s="7">
        <v>112118</v>
      </c>
      <c r="I131" s="7">
        <v>936</v>
      </c>
      <c r="J131" s="7">
        <f t="shared" si="31"/>
        <v>108744</v>
      </c>
      <c r="K131" s="7">
        <v>1590</v>
      </c>
      <c r="L131" s="7">
        <v>48</v>
      </c>
      <c r="M131" s="7">
        <v>5726</v>
      </c>
      <c r="N131" s="7">
        <v>1650</v>
      </c>
      <c r="O131" s="7">
        <v>1650</v>
      </c>
    </row>
    <row r="132" spans="1:15" ht="12.75" customHeight="1">
      <c r="A132" s="5" t="s">
        <v>241</v>
      </c>
      <c r="B132" s="6" t="s">
        <v>242</v>
      </c>
      <c r="C132" s="7">
        <v>24999</v>
      </c>
      <c r="D132" s="7">
        <v>11255</v>
      </c>
      <c r="E132" s="7">
        <v>0</v>
      </c>
      <c r="F132" s="7">
        <f t="shared" si="30"/>
        <v>13744</v>
      </c>
      <c r="G132" s="7">
        <v>98013</v>
      </c>
      <c r="H132" s="7">
        <v>35149</v>
      </c>
      <c r="I132" s="7">
        <v>0</v>
      </c>
      <c r="J132" s="7">
        <f t="shared" si="31"/>
        <v>62864</v>
      </c>
      <c r="K132" s="7">
        <v>2647</v>
      </c>
      <c r="L132" s="7">
        <v>0</v>
      </c>
      <c r="M132" s="7">
        <v>4485</v>
      </c>
      <c r="N132" s="7">
        <v>256</v>
      </c>
      <c r="O132" s="7">
        <v>256</v>
      </c>
    </row>
    <row r="133" spans="1:15" ht="12.75" customHeight="1">
      <c r="A133" s="5" t="s">
        <v>243</v>
      </c>
      <c r="B133" s="6" t="s">
        <v>244</v>
      </c>
      <c r="C133" s="7">
        <v>27539</v>
      </c>
      <c r="D133" s="7">
        <v>17669</v>
      </c>
      <c r="E133" s="7">
        <v>130</v>
      </c>
      <c r="F133" s="7">
        <f t="shared" si="30"/>
        <v>9740</v>
      </c>
      <c r="G133" s="7">
        <v>141794</v>
      </c>
      <c r="H133" s="7">
        <v>43818</v>
      </c>
      <c r="I133" s="7">
        <v>283</v>
      </c>
      <c r="J133" s="7">
        <f t="shared" si="31"/>
        <v>97693</v>
      </c>
      <c r="K133" s="7">
        <v>653</v>
      </c>
      <c r="L133" s="7">
        <v>0</v>
      </c>
      <c r="M133" s="7">
        <v>3516</v>
      </c>
      <c r="N133" s="7">
        <v>10435</v>
      </c>
      <c r="O133" s="7">
        <v>1023</v>
      </c>
    </row>
    <row r="134" spans="1:15" ht="12.75" customHeight="1">
      <c r="A134" s="5" t="s">
        <v>245</v>
      </c>
      <c r="B134" s="6" t="s">
        <v>246</v>
      </c>
      <c r="C134" s="7">
        <v>30355</v>
      </c>
      <c r="D134" s="7">
        <v>15877</v>
      </c>
      <c r="E134" s="7">
        <v>0</v>
      </c>
      <c r="F134" s="7">
        <f t="shared" si="30"/>
        <v>14478</v>
      </c>
      <c r="G134" s="7">
        <v>105352</v>
      </c>
      <c r="H134" s="7">
        <v>37669</v>
      </c>
      <c r="I134" s="7">
        <v>0</v>
      </c>
      <c r="J134" s="7">
        <f t="shared" si="31"/>
        <v>67683</v>
      </c>
      <c r="K134" s="7">
        <v>398</v>
      </c>
      <c r="L134" s="7">
        <v>336</v>
      </c>
      <c r="M134" s="7">
        <v>9445</v>
      </c>
      <c r="N134" s="7">
        <v>122</v>
      </c>
      <c r="O134" s="7">
        <v>122</v>
      </c>
    </row>
    <row r="135" spans="1:15" ht="12.75" customHeight="1">
      <c r="A135" s="11"/>
      <c r="B135" s="9" t="s">
        <v>247</v>
      </c>
      <c r="C135" s="10">
        <f aca="true" t="shared" si="32" ref="C135:O135">SUM(C126:C134)</f>
        <v>352696</v>
      </c>
      <c r="D135" s="10">
        <f t="shared" si="32"/>
        <v>203799</v>
      </c>
      <c r="E135" s="10">
        <f t="shared" si="32"/>
        <v>3765</v>
      </c>
      <c r="F135" s="10">
        <f t="shared" si="32"/>
        <v>145132</v>
      </c>
      <c r="G135" s="10">
        <f t="shared" si="32"/>
        <v>1160129</v>
      </c>
      <c r="H135" s="10">
        <f t="shared" si="32"/>
        <v>478185</v>
      </c>
      <c r="I135" s="10">
        <f t="shared" si="32"/>
        <v>12982</v>
      </c>
      <c r="J135" s="10">
        <f t="shared" si="32"/>
        <v>668962</v>
      </c>
      <c r="K135" s="10">
        <f t="shared" si="32"/>
        <v>8932</v>
      </c>
      <c r="L135" s="10">
        <f t="shared" si="32"/>
        <v>825</v>
      </c>
      <c r="M135" s="10">
        <f t="shared" si="32"/>
        <v>53150</v>
      </c>
      <c r="N135" s="10">
        <f t="shared" si="32"/>
        <v>113813</v>
      </c>
      <c r="O135" s="10">
        <f t="shared" si="32"/>
        <v>104401</v>
      </c>
    </row>
    <row r="136" spans="1:15" ht="12.75" customHeight="1">
      <c r="A136" s="5" t="s">
        <v>248</v>
      </c>
      <c r="B136" s="6" t="s">
        <v>249</v>
      </c>
      <c r="C136" s="7">
        <v>55552</v>
      </c>
      <c r="D136" s="7">
        <v>44051</v>
      </c>
      <c r="E136" s="7">
        <v>0</v>
      </c>
      <c r="F136" s="7">
        <f aca="true" t="shared" si="33" ref="F136:F143">SUM(C136-D136-E136)</f>
        <v>11501</v>
      </c>
      <c r="G136" s="7">
        <v>157892</v>
      </c>
      <c r="H136" s="7">
        <v>93785</v>
      </c>
      <c r="I136" s="7">
        <v>0</v>
      </c>
      <c r="J136" s="7">
        <f aca="true" t="shared" si="34" ref="J136:J143">SUM(G136-H136-I136)</f>
        <v>64107</v>
      </c>
      <c r="K136" s="7">
        <v>12197</v>
      </c>
      <c r="L136" s="7">
        <v>0</v>
      </c>
      <c r="M136" s="7">
        <v>4954</v>
      </c>
      <c r="N136" s="7">
        <v>20107</v>
      </c>
      <c r="O136" s="7">
        <v>15572</v>
      </c>
    </row>
    <row r="137" spans="1:15" ht="12.75" customHeight="1">
      <c r="A137" s="5" t="s">
        <v>250</v>
      </c>
      <c r="B137" s="6" t="s">
        <v>251</v>
      </c>
      <c r="C137" s="7">
        <v>0</v>
      </c>
      <c r="D137" s="7">
        <v>0</v>
      </c>
      <c r="E137" s="7">
        <v>0</v>
      </c>
      <c r="F137" s="7">
        <f t="shared" si="33"/>
        <v>0</v>
      </c>
      <c r="G137" s="7">
        <v>0</v>
      </c>
      <c r="H137" s="7">
        <v>0</v>
      </c>
      <c r="I137" s="7">
        <v>0</v>
      </c>
      <c r="J137" s="7">
        <f t="shared" si="34"/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</row>
    <row r="138" spans="1:15" ht="12.75" customHeight="1">
      <c r="A138" s="5" t="s">
        <v>252</v>
      </c>
      <c r="B138" s="6" t="s">
        <v>253</v>
      </c>
      <c r="C138" s="7">
        <v>0</v>
      </c>
      <c r="D138" s="7">
        <v>0</v>
      </c>
      <c r="E138" s="7">
        <v>0</v>
      </c>
      <c r="F138" s="7">
        <f t="shared" si="33"/>
        <v>0</v>
      </c>
      <c r="G138" s="7">
        <v>0</v>
      </c>
      <c r="H138" s="7">
        <v>0</v>
      </c>
      <c r="I138" s="7">
        <v>0</v>
      </c>
      <c r="J138" s="7">
        <f t="shared" si="34"/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t="12.75" customHeight="1">
      <c r="A139" s="5" t="s">
        <v>254</v>
      </c>
      <c r="B139" s="6" t="s">
        <v>255</v>
      </c>
      <c r="C139" s="7">
        <v>26077</v>
      </c>
      <c r="D139" s="7">
        <v>17841</v>
      </c>
      <c r="E139" s="7">
        <v>0</v>
      </c>
      <c r="F139" s="7">
        <f t="shared" si="33"/>
        <v>8236</v>
      </c>
      <c r="G139" s="7">
        <v>69904</v>
      </c>
      <c r="H139" s="7">
        <v>43485</v>
      </c>
      <c r="I139" s="7">
        <v>0</v>
      </c>
      <c r="J139" s="7">
        <f t="shared" si="34"/>
        <v>26419</v>
      </c>
      <c r="K139" s="7">
        <v>6512</v>
      </c>
      <c r="L139" s="7">
        <v>122</v>
      </c>
      <c r="M139" s="7">
        <v>4448</v>
      </c>
      <c r="N139" s="7">
        <v>3131</v>
      </c>
      <c r="O139" s="7">
        <v>2751</v>
      </c>
    </row>
    <row r="140" spans="1:15" ht="12.75" customHeight="1">
      <c r="A140" s="5" t="s">
        <v>256</v>
      </c>
      <c r="B140" s="6" t="s">
        <v>257</v>
      </c>
      <c r="C140" s="7">
        <v>0</v>
      </c>
      <c r="D140" s="7">
        <v>0</v>
      </c>
      <c r="E140" s="7">
        <v>0</v>
      </c>
      <c r="F140" s="7">
        <f t="shared" si="33"/>
        <v>0</v>
      </c>
      <c r="G140" s="7">
        <v>0</v>
      </c>
      <c r="H140" s="7">
        <v>0</v>
      </c>
      <c r="I140" s="7">
        <v>0</v>
      </c>
      <c r="J140" s="7">
        <f t="shared" si="34"/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t="12.75" customHeight="1">
      <c r="A141" s="5" t="s">
        <v>258</v>
      </c>
      <c r="B141" s="6" t="s">
        <v>259</v>
      </c>
      <c r="C141" s="7">
        <v>0</v>
      </c>
      <c r="D141" s="7">
        <v>0</v>
      </c>
      <c r="E141" s="7">
        <v>0</v>
      </c>
      <c r="F141" s="7">
        <f t="shared" si="33"/>
        <v>0</v>
      </c>
      <c r="G141" s="7">
        <v>0</v>
      </c>
      <c r="H141" s="7">
        <v>0</v>
      </c>
      <c r="I141" s="7">
        <v>0</v>
      </c>
      <c r="J141" s="7">
        <f t="shared" si="34"/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ht="12.75" customHeight="1">
      <c r="A142" s="5" t="s">
        <v>260</v>
      </c>
      <c r="B142" s="6" t="s">
        <v>261</v>
      </c>
      <c r="C142" s="7">
        <v>12832</v>
      </c>
      <c r="D142" s="7">
        <v>9494</v>
      </c>
      <c r="E142" s="7">
        <v>0</v>
      </c>
      <c r="F142" s="7">
        <f t="shared" si="33"/>
        <v>3338</v>
      </c>
      <c r="G142" s="7">
        <v>47557</v>
      </c>
      <c r="H142" s="7">
        <v>28453</v>
      </c>
      <c r="I142" s="7">
        <v>0</v>
      </c>
      <c r="J142" s="7">
        <f t="shared" si="34"/>
        <v>19104</v>
      </c>
      <c r="K142" s="7">
        <v>5303</v>
      </c>
      <c r="L142" s="7">
        <v>0</v>
      </c>
      <c r="M142" s="7">
        <v>6273</v>
      </c>
      <c r="N142" s="7">
        <v>8108</v>
      </c>
      <c r="O142" s="7">
        <v>7610</v>
      </c>
    </row>
    <row r="143" spans="1:15" ht="12.75" customHeight="1">
      <c r="A143" s="5" t="s">
        <v>262</v>
      </c>
      <c r="B143" s="6" t="s">
        <v>263</v>
      </c>
      <c r="C143" s="7">
        <v>52585</v>
      </c>
      <c r="D143" s="7">
        <v>41444</v>
      </c>
      <c r="E143" s="7">
        <v>0</v>
      </c>
      <c r="F143" s="7">
        <f t="shared" si="33"/>
        <v>11141</v>
      </c>
      <c r="G143" s="7">
        <v>161186</v>
      </c>
      <c r="H143" s="7">
        <v>85318</v>
      </c>
      <c r="I143" s="7">
        <v>0</v>
      </c>
      <c r="J143" s="7">
        <f t="shared" si="34"/>
        <v>75868</v>
      </c>
      <c r="K143" s="7">
        <v>24499</v>
      </c>
      <c r="L143" s="7">
        <v>123</v>
      </c>
      <c r="M143" s="7">
        <v>12768</v>
      </c>
      <c r="N143" s="7">
        <v>5418</v>
      </c>
      <c r="O143" s="7">
        <v>4541</v>
      </c>
    </row>
    <row r="144" spans="1:15" ht="14.25" customHeight="1">
      <c r="A144" s="5" t="s">
        <v>264</v>
      </c>
      <c r="B144" s="6" t="s">
        <v>265</v>
      </c>
      <c r="C144" s="7">
        <v>17314</v>
      </c>
      <c r="D144" s="7">
        <v>17267</v>
      </c>
      <c r="E144" s="7">
        <v>0</v>
      </c>
      <c r="F144" s="7">
        <v>0</v>
      </c>
      <c r="G144" s="7">
        <v>47635</v>
      </c>
      <c r="H144" s="7">
        <v>45268</v>
      </c>
      <c r="I144" s="7">
        <v>0</v>
      </c>
      <c r="J144" s="7">
        <v>0</v>
      </c>
      <c r="K144" s="7">
        <v>9378</v>
      </c>
      <c r="L144" s="7">
        <v>785</v>
      </c>
      <c r="M144" s="7">
        <v>3249</v>
      </c>
      <c r="N144" s="7">
        <v>1802</v>
      </c>
      <c r="O144" s="7">
        <v>1802</v>
      </c>
    </row>
    <row r="145" spans="1:15" ht="14.25" customHeight="1">
      <c r="A145" s="11"/>
      <c r="B145" s="9" t="s">
        <v>266</v>
      </c>
      <c r="C145" s="13">
        <f aca="true" t="shared" si="35" ref="C145:O145">SUM(C136:C144)</f>
        <v>164360</v>
      </c>
      <c r="D145" s="13">
        <f t="shared" si="35"/>
        <v>130097</v>
      </c>
      <c r="E145" s="13">
        <f t="shared" si="35"/>
        <v>0</v>
      </c>
      <c r="F145" s="13">
        <f t="shared" si="35"/>
        <v>34216</v>
      </c>
      <c r="G145" s="13">
        <f t="shared" si="35"/>
        <v>484174</v>
      </c>
      <c r="H145" s="13">
        <f t="shared" si="35"/>
        <v>296309</v>
      </c>
      <c r="I145" s="13">
        <f t="shared" si="35"/>
        <v>0</v>
      </c>
      <c r="J145" s="13">
        <f t="shared" si="35"/>
        <v>185498</v>
      </c>
      <c r="K145" s="13">
        <f t="shared" si="35"/>
        <v>57889</v>
      </c>
      <c r="L145" s="13">
        <f t="shared" si="35"/>
        <v>1030</v>
      </c>
      <c r="M145" s="13">
        <f t="shared" si="35"/>
        <v>31692</v>
      </c>
      <c r="N145" s="13">
        <f t="shared" si="35"/>
        <v>38566</v>
      </c>
      <c r="O145" s="13">
        <f t="shared" si="35"/>
        <v>32276</v>
      </c>
    </row>
    <row r="146" spans="1:15" ht="14.25" customHeight="1">
      <c r="A146" s="14" t="s">
        <v>267</v>
      </c>
      <c r="B146" s="15" t="s">
        <v>268</v>
      </c>
      <c r="C146" s="16">
        <f aca="true" t="shared" si="36" ref="C146:O146">C145+C135+C125+C119+C116+C109+C103+C98+C95+C89+C86+C80+C69+C59+C51+C46+C43+C30+C25+C23</f>
        <v>5122103</v>
      </c>
      <c r="D146" s="16">
        <f t="shared" si="36"/>
        <v>3491298</v>
      </c>
      <c r="E146" s="16">
        <f t="shared" si="36"/>
        <v>146283</v>
      </c>
      <c r="F146" s="16">
        <f t="shared" si="36"/>
        <v>1484475</v>
      </c>
      <c r="G146" s="16">
        <f t="shared" si="36"/>
        <v>15669259</v>
      </c>
      <c r="H146" s="16">
        <f t="shared" si="36"/>
        <v>7700352</v>
      </c>
      <c r="I146" s="16">
        <f t="shared" si="36"/>
        <v>412755</v>
      </c>
      <c r="J146" s="16">
        <f t="shared" si="36"/>
        <v>7553785</v>
      </c>
      <c r="K146" s="16">
        <f t="shared" si="36"/>
        <v>394762</v>
      </c>
      <c r="L146" s="16">
        <f t="shared" si="36"/>
        <v>1960</v>
      </c>
      <c r="M146" s="16">
        <f t="shared" si="36"/>
        <v>1240682</v>
      </c>
      <c r="N146" s="16">
        <f t="shared" si="36"/>
        <v>464847</v>
      </c>
      <c r="O146" s="16">
        <f t="shared" si="36"/>
        <v>416062</v>
      </c>
    </row>
  </sheetData>
  <sheetProtection selectLockedCells="1" selectUnlockedCells="1"/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2014-06-24T09:54:17Z</dcterms:created>
  <dcterms:modified xsi:type="dcterms:W3CDTF">2023-01-30T15:34:12Z</dcterms:modified>
  <cp:category/>
  <cp:version/>
  <cp:contentType/>
  <cp:contentStatus/>
</cp:coreProperties>
</file>