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<sst xmlns="http://schemas.openxmlformats.org/spreadsheetml/2006/main" count="548" uniqueCount="272">
  <si>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BOLLETTINO PETROLIFERO</t>
  </si>
  <si>
    <t>VENDITE  PROVINCIALI</t>
  </si>
  <si>
    <t>BENZINA, GASOLIO, OLIO COMBUSTIBILE</t>
  </si>
  <si>
    <t>la materia è espressa in TONNELLATE intere</t>
  </si>
  <si>
    <t>Report costruito su dati provvisori</t>
  </si>
  <si>
    <t>Periodo: giugno 2022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</si>
  <si>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</si>
  <si>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</si>
  <si>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</si>
  <si>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</si>
  <si>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</si>
  <si>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</si>
  <si>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</si>
  <si>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</si>
  <si>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</si>
  <si>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</si>
  <si>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</si>
  <si>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</si>
  <si>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</si>
  <si>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</si>
  <si>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</si>
  <si>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</si>
  <si>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</si>
  <si>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</si>
  <si>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</si>
  <si>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</si>
  <si>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</si>
  <si>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</si>
  <si>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</si>
  <si>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</si>
  <si>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</si>
  <si>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</si>
  <si>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</si>
  <si>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</si>
  <si>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</si>
  <si>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</si>
  <si>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</si>
  <si>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</si>
  <si>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</si>
  <si>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</si>
  <si>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</si>
  <si>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</si>
  <si>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</si>
  <si>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</si>
  <si>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</si>
  <si>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</si>
  <si>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</si>
  <si>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</si>
  <si>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</si>
  <si>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</si>
  <si>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</si>
  <si>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</si>
  <si>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</si>
  <si>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</si>
  <si>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</si>
  <si>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</si>
  <si>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</si>
  <si>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</si>
  <si>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</si>
  <si>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</si>
  <si>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</si>
  <si>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</si>
  <si>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</si>
  <si>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</si>
  <si>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</si>
  <si>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</si>
  <si>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</si>
  <si>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</si>
  <si>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</si>
  <si>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</si>
  <si>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</si>
  <si>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</si>
  <si>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</si>
  <si>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</si>
  <si>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</si>
  <si>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</si>
  <si>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</si>
  <si>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</si>
  <si>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</si>
  <si>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</si>
  <si>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</si>
  <si>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</si>
  <si>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</si>
  <si>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</si>
  <si>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</si>
  <si>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</si>
  <si>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</si>
  <si>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</si>
  <si>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</si>
  <si>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</si>
  <si>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</si>
  <si>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</si>
  <si>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</si>
  <si>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</si>
  <si>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</si>
  <si>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</si>
  <si>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</si>
  <si>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</si>
  <si>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</si>
  <si>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</si>
  <si>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</si>
  <si>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</si>
  <si>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</si>
  <si>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</si>
  <si>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</si>
  <si>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</si>
  <si>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</si>
  <si>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</si>
  <si>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</si>
  <si>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</si>
  <si>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</si>
  <si>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</si>
  <si>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</si>
  <si>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</si>
  <si>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</si>
  <si>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</si>
  <si>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</si>
  <si>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</si>
  <si>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</si>
  <si>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</si>
  <si>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</si>
  <si>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</si>
  <si>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</si>
  <si>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</si>
  <si>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</si>
  <si>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</si>
  <si>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</si>
  <si>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</si>
  <si>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</si>
  <si>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</si>
  <si>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</si>
  <si>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</si>
  <si>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</si>
  <si>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</si>
  <si>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</si>
  <si>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</si>
  <si>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</si>
  <si>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</si>
  <si>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</si>
  <si>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</si>
  <si>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</si>
  <si>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</si>
  <si>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</si>
  <si>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</si>
  <si>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</si>
  <si>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</si>
  <si>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</si>
  <si>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</si>
  <si>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</si>
  <si>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</si>
  <si>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</si>
  <si>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</si>
  <si>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</si>
  <si>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</si>
  <si>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</si>
  <si>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</si>
  <si>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</si>
  <si>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</si>
  <si>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</si>
  <si>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</si>
  <si>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</si>
  <si>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</si>
  <si>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</si>
  <si>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</si>
  <si>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</si>
  <si>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</si>
  <si>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</si>
  <si>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</si>
  <si>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</si>
  <si>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</si>
  <si>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</si>
  <si>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</si>
  <si>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</si>
  <si>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</si>
  <si>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</si>
  <si>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</si>
  <si>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</si>
  <si>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</si>
  <si>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</si>
  <si>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</si>
  <si>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</si>
  <si>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</si>
  <si>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</si>
  <si>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</si>
  <si>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</si>
  <si>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</si>
  <si>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</si>
  <si>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</si>
  <si>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</si>
  <si>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</si>
  <si>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</si>
  <si>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</si>
  <si>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</si>
  <si>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</si>
  <si>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</si>
  <si>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</si>
  <si>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</si>
  <si>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</si>
  <si>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</si>
  <si>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</si>
  <si>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</si>
  <si>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</si>
  <si>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</si>
  <si>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</si>
  <si>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</si>
  <si>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</si>
  <si>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</si>
  <si>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</si>
  <si>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</si>
  <si>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</si>
  <si>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</si>
  <si>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</si>
  <si>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</si>
  <si>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</si>
  <si>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</si>
  <si>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</si>
  <si>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</si>
  <si>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</si>
  <si>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</si>
  <si>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</si>
  <si>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</si>
  <si>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</si>
  <si>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</si>
  <si>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</si>
  <si>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</si>
  <si>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</si>
  <si>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</si>
  <si>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</si>
  <si>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</si>
  <si>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</si>
  <si>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</si>
  <si>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</si>
  <si>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</si>
  <si>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</si>
  <si>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</si>
  <si>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</si>
  <si>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</si>
  <si>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</si>
  <si>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</si>
  <si>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</si>
  <si>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</si>
  <si>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</si>
  <si>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</si>
  <si>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</si>
  <si>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</si>
  <si>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</si>
  <si>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</si>
  <si>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</si>
  <si>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</si>
  <si>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</si>
  <si>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</si>
  <si>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</si>
  <si>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</si>
  <si>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</si>
  <si>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</si>
  <si>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</si>
  <si>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</si>
  <si>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</si>
  <si>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</si>
  <si>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</si>
  <si>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</si>
  <si>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</si>
  <si>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</si>
  <si>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</si>
  <si>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</si>
  <si>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</si>
  <si>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</si>
  <si>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</si>
  <si>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</si>
  <si>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gennaio-giugno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</si>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</sst>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3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4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3" fontId="13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3" fontId="14" fillId="33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25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19" t="s">
        <v>270</v>
      </c>
      <c r="B1" s="20"/>
      <c r="C1" s="20"/>
      <c r="D1" s="20"/>
      <c r="E1" s="21" t="s">
        <v>0</v>
      </c>
      <c r="F1" s="21"/>
      <c r="G1" s="21"/>
      <c r="H1" s="21"/>
      <c r="I1" s="21"/>
      <c r="J1" s="21"/>
      <c r="K1" s="21"/>
      <c r="L1" s="21"/>
      <c r="M1" s="22"/>
      <c r="N1" s="23"/>
      <c r="O1" s="24"/>
    </row>
    <row r="2" spans="1:15" ht="12" customHeight="1">
      <c r="A2" s="25" t="s">
        <v>271</v>
      </c>
      <c r="B2" s="26"/>
      <c r="C2" s="26"/>
      <c r="D2" s="26"/>
      <c r="E2" s="27"/>
      <c r="F2" s="28"/>
      <c r="G2" s="28"/>
      <c r="H2" s="28"/>
      <c r="I2" s="29"/>
      <c r="J2" s="29"/>
      <c r="K2" s="29"/>
      <c r="L2" s="29"/>
      <c r="M2" s="30"/>
      <c r="N2" s="29"/>
      <c r="O2" s="31"/>
    </row>
    <row r="3" spans="1:15" ht="10.5" customHeight="1">
      <c r="A3" s="25"/>
      <c r="B3" s="26"/>
      <c r="C3" s="26"/>
      <c r="D3" s="32"/>
      <c r="E3" s="33" t="s">
        <v>1</v>
      </c>
      <c r="F3" s="33"/>
      <c r="G3" s="33"/>
      <c r="H3" s="33"/>
      <c r="I3" s="33"/>
      <c r="J3" s="33"/>
      <c r="K3" s="33"/>
      <c r="L3" s="33"/>
      <c r="M3" s="29"/>
      <c r="N3" s="29"/>
      <c r="O3" s="31"/>
    </row>
    <row r="4" spans="1:15" ht="12.75" customHeight="1">
      <c r="A4" s="25"/>
      <c r="B4" s="26"/>
      <c r="C4" s="26"/>
      <c r="D4" s="32"/>
      <c r="E4" s="26" t="s">
        <v>2</v>
      </c>
      <c r="F4" s="26"/>
      <c r="G4" s="26"/>
      <c r="H4" s="26"/>
      <c r="I4" s="26"/>
      <c r="J4" s="26"/>
      <c r="K4" s="26"/>
      <c r="L4" s="26"/>
      <c r="M4" s="29"/>
      <c r="N4" s="29"/>
      <c r="O4" s="31"/>
    </row>
    <row r="5" spans="1:15" ht="15" customHeight="1">
      <c r="A5" s="3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1"/>
    </row>
    <row r="6" spans="1:15" ht="32.25" customHeight="1">
      <c r="A6" s="35" t="s">
        <v>3</v>
      </c>
      <c r="B6" s="36"/>
      <c r="C6" s="36"/>
      <c r="D6" s="36"/>
      <c r="E6" s="37"/>
      <c r="F6" s="29"/>
      <c r="G6" s="29"/>
      <c r="H6" s="29"/>
      <c r="I6" s="26"/>
      <c r="J6" s="26"/>
      <c r="K6" s="26"/>
      <c r="L6" s="26"/>
      <c r="M6" s="26"/>
      <c r="N6" s="29"/>
      <c r="O6" s="31"/>
    </row>
    <row r="7" spans="1:15" ht="15" customHeight="1">
      <c r="A7" s="38"/>
      <c r="B7" s="39"/>
      <c r="C7" s="39"/>
      <c r="D7" s="39"/>
      <c r="E7" s="37"/>
      <c r="F7" s="29"/>
      <c r="G7" s="29"/>
      <c r="H7" s="29"/>
      <c r="I7" s="29"/>
      <c r="J7" s="29"/>
      <c r="K7" s="29"/>
      <c r="L7" s="26" t="s">
        <v>4</v>
      </c>
      <c r="M7" s="26"/>
      <c r="N7" s="26"/>
      <c r="O7" s="40"/>
    </row>
    <row r="8" spans="1:15" ht="15" customHeight="1">
      <c r="A8" s="38"/>
      <c r="B8" s="39"/>
      <c r="C8" s="39"/>
      <c r="D8" s="39"/>
      <c r="E8" s="37"/>
      <c r="F8" s="29"/>
      <c r="G8" s="29"/>
      <c r="H8" s="29"/>
      <c r="I8" s="29"/>
      <c r="J8" s="29"/>
      <c r="K8" s="29"/>
      <c r="L8" s="26" t="s">
        <v>5</v>
      </c>
      <c r="M8" s="26"/>
      <c r="N8" s="26"/>
      <c r="O8" s="40"/>
    </row>
    <row r="9" spans="1:15" ht="15" customHeight="1">
      <c r="A9" s="38"/>
      <c r="B9" s="39"/>
      <c r="C9" s="39"/>
      <c r="D9" s="39"/>
      <c r="E9" s="37"/>
      <c r="F9" s="29"/>
      <c r="G9" s="29"/>
      <c r="H9" s="29"/>
      <c r="I9" s="29"/>
      <c r="J9" s="29"/>
      <c r="K9" s="29"/>
      <c r="L9" s="29"/>
      <c r="M9" s="29"/>
      <c r="N9" s="29"/>
      <c r="O9" s="31"/>
    </row>
    <row r="10" spans="1:15" ht="6.7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s="3" customFormat="1" ht="17.25" customHeight="1">
      <c r="A11" s="17" t="s">
        <v>6</v>
      </c>
      <c r="B11" s="17"/>
      <c r="C11" s="50" t="s">
        <v>7</v>
      </c>
      <c r="D11" s="50"/>
      <c r="E11" s="50"/>
      <c r="F11" s="50"/>
      <c r="G11" s="50" t="s">
        <v>8</v>
      </c>
      <c r="H11" s="50"/>
      <c r="I11" s="50"/>
      <c r="J11" s="50"/>
      <c r="K11" s="51" t="s">
        <v>9</v>
      </c>
      <c r="L11" s="51"/>
      <c r="M11" s="51"/>
      <c r="N11" s="50" t="s">
        <v>10</v>
      </c>
      <c r="O11" s="50"/>
    </row>
    <row r="12" spans="1:15" ht="12.75" customHeight="1">
      <c r="A12" s="46" t="s">
        <v>11</v>
      </c>
      <c r="B12" s="52" t="s">
        <v>12</v>
      </c>
      <c r="C12" s="52" t="s">
        <v>13</v>
      </c>
      <c r="D12" s="52" t="s">
        <v>14</v>
      </c>
      <c r="E12" s="52"/>
      <c r="F12" s="52" t="s">
        <v>15</v>
      </c>
      <c r="G12" s="52" t="s">
        <v>13</v>
      </c>
      <c r="H12" s="53" t="s">
        <v>16</v>
      </c>
      <c r="I12" s="52" t="s">
        <v>17</v>
      </c>
      <c r="J12" s="52" t="s">
        <v>18</v>
      </c>
      <c r="K12" s="53" t="s">
        <v>19</v>
      </c>
      <c r="L12" s="53" t="s">
        <v>20</v>
      </c>
      <c r="M12" s="53" t="s">
        <v>21</v>
      </c>
      <c r="N12" s="53" t="s">
        <v>13</v>
      </c>
      <c r="O12" s="54" t="s">
        <v>22</v>
      </c>
    </row>
    <row r="13" spans="1:15" ht="12.75" customHeight="1">
      <c r="A13" s="46"/>
      <c r="B13" s="52"/>
      <c r="C13" s="52"/>
      <c r="D13" s="55" t="s">
        <v>23</v>
      </c>
      <c r="E13" s="55" t="s">
        <v>17</v>
      </c>
      <c r="F13" s="52"/>
      <c r="G13" s="52"/>
      <c r="H13" s="53"/>
      <c r="I13" s="52"/>
      <c r="J13" s="52"/>
      <c r="K13" s="53"/>
      <c r="L13" s="53"/>
      <c r="M13" s="53"/>
      <c r="N13" s="53"/>
      <c r="O13" s="49" t="s">
        <v>24</v>
      </c>
    </row>
    <row r="14" spans="1:15" s="4" customFormat="1" ht="10.5" customHeight="1">
      <c r="A14" s="56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  <c r="J14" s="56">
        <v>10</v>
      </c>
      <c r="K14" s="56">
        <v>11</v>
      </c>
      <c r="L14" s="56">
        <v>12</v>
      </c>
      <c r="M14" s="56">
        <v>13</v>
      </c>
      <c r="N14" s="56">
        <v>14</v>
      </c>
      <c r="O14" s="56">
        <v>15</v>
      </c>
    </row>
    <row r="15" spans="1:15" ht="12.75" customHeight="1">
      <c r="A15" s="5" t="s">
        <v>25</v>
      </c>
      <c r="B15" s="6" t="s">
        <v>26</v>
      </c>
      <c r="C15" s="7">
        <v>5419</v>
      </c>
      <c r="D15" s="7">
        <v>3579</v>
      </c>
      <c r="E15" s="7">
        <v>666</v>
      </c>
      <c r="F15" s="7">
        <f aca="true" t="shared" si="0" ref="F15:F22">SUM(C15-D15-E15)</f>
        <v>1174</v>
      </c>
      <c r="G15" s="7">
        <v>24530</v>
      </c>
      <c r="H15" s="7">
        <v>9368</v>
      </c>
      <c r="I15" s="7">
        <v>1338</v>
      </c>
      <c r="J15" s="7">
        <f aca="true" t="shared" si="1" ref="J15:J22">SUM(G15-H15-I15)</f>
        <v>13824</v>
      </c>
      <c r="K15" s="7">
        <v>88</v>
      </c>
      <c r="L15" s="7">
        <v>0</v>
      </c>
      <c r="M15" s="7">
        <v>2977</v>
      </c>
      <c r="N15" s="7">
        <v>435</v>
      </c>
      <c r="O15" s="7">
        <v>203</v>
      </c>
    </row>
    <row r="16" spans="1:15" ht="12.75" customHeight="1">
      <c r="A16" s="5" t="s">
        <v>27</v>
      </c>
      <c r="B16" s="6" t="s">
        <v>28</v>
      </c>
      <c r="C16" s="7">
        <v>1996</v>
      </c>
      <c r="D16" s="7">
        <v>1569</v>
      </c>
      <c r="E16" s="7">
        <v>94</v>
      </c>
      <c r="F16" s="7">
        <f t="shared" si="0"/>
        <v>333</v>
      </c>
      <c r="G16" s="7">
        <v>5989</v>
      </c>
      <c r="H16" s="7">
        <v>3645</v>
      </c>
      <c r="I16" s="7">
        <v>320</v>
      </c>
      <c r="J16" s="7">
        <f t="shared" si="1"/>
        <v>2024</v>
      </c>
      <c r="K16" s="7">
        <v>18</v>
      </c>
      <c r="L16" s="7">
        <v>0</v>
      </c>
      <c r="M16" s="7">
        <v>448</v>
      </c>
      <c r="N16" s="7">
        <v>0</v>
      </c>
      <c r="O16" s="7">
        <v>0</v>
      </c>
    </row>
    <row r="17" spans="1:15" ht="12.75" customHeight="1">
      <c r="A17" s="5" t="s">
        <v>29</v>
      </c>
      <c r="B17" s="6" t="s">
        <v>30</v>
      </c>
      <c r="C17" s="7">
        <v>1926</v>
      </c>
      <c r="D17" s="7">
        <v>1570</v>
      </c>
      <c r="E17" s="7">
        <v>0</v>
      </c>
      <c r="F17" s="7">
        <f t="shared" si="0"/>
        <v>356</v>
      </c>
      <c r="G17" s="7">
        <v>4387</v>
      </c>
      <c r="H17" s="7">
        <v>2968</v>
      </c>
      <c r="I17" s="7">
        <v>0</v>
      </c>
      <c r="J17" s="7">
        <f t="shared" si="1"/>
        <v>1419</v>
      </c>
      <c r="K17" s="7">
        <v>100</v>
      </c>
      <c r="L17" s="7">
        <v>0</v>
      </c>
      <c r="M17" s="7">
        <v>41</v>
      </c>
      <c r="N17" s="7">
        <v>43</v>
      </c>
      <c r="O17" s="7">
        <v>43</v>
      </c>
    </row>
    <row r="18" spans="1:15" ht="12.75" customHeight="1">
      <c r="A18" s="5" t="s">
        <v>31</v>
      </c>
      <c r="B18" s="6" t="s">
        <v>32</v>
      </c>
      <c r="C18" s="7">
        <v>5723</v>
      </c>
      <c r="D18" s="7">
        <v>5011</v>
      </c>
      <c r="E18" s="7">
        <v>62</v>
      </c>
      <c r="F18" s="7">
        <f t="shared" si="0"/>
        <v>650</v>
      </c>
      <c r="G18" s="7">
        <v>18826</v>
      </c>
      <c r="H18" s="7">
        <v>10921</v>
      </c>
      <c r="I18" s="7">
        <v>134</v>
      </c>
      <c r="J18" s="7">
        <f t="shared" si="1"/>
        <v>7771</v>
      </c>
      <c r="K18" s="7">
        <v>186</v>
      </c>
      <c r="L18" s="7">
        <v>0</v>
      </c>
      <c r="M18" s="7">
        <v>1573</v>
      </c>
      <c r="N18" s="7">
        <v>8</v>
      </c>
      <c r="O18" s="7">
        <v>8</v>
      </c>
    </row>
    <row r="19" spans="1:15" ht="12.75" customHeight="1">
      <c r="A19" s="5" t="s">
        <v>33</v>
      </c>
      <c r="B19" s="6" t="s">
        <v>34</v>
      </c>
      <c r="C19" s="7">
        <v>4821</v>
      </c>
      <c r="D19" s="7">
        <v>4243</v>
      </c>
      <c r="E19" s="7">
        <v>216</v>
      </c>
      <c r="F19" s="7">
        <f t="shared" si="0"/>
        <v>362</v>
      </c>
      <c r="G19" s="7">
        <v>10490</v>
      </c>
      <c r="H19" s="7">
        <v>8451</v>
      </c>
      <c r="I19" s="7">
        <v>422</v>
      </c>
      <c r="J19" s="7">
        <f t="shared" si="1"/>
        <v>1617</v>
      </c>
      <c r="K19" s="7">
        <v>45</v>
      </c>
      <c r="L19" s="7">
        <v>0</v>
      </c>
      <c r="M19" s="7">
        <v>35</v>
      </c>
      <c r="N19" s="7">
        <v>217</v>
      </c>
      <c r="O19" s="7">
        <v>151</v>
      </c>
    </row>
    <row r="20" spans="1:15" ht="12.75" customHeight="1">
      <c r="A20" s="5" t="s">
        <v>35</v>
      </c>
      <c r="B20" s="6" t="s">
        <v>36</v>
      </c>
      <c r="C20" s="7">
        <v>24283</v>
      </c>
      <c r="D20" s="7">
        <v>19967</v>
      </c>
      <c r="E20" s="7">
        <v>479</v>
      </c>
      <c r="F20" s="7">
        <f t="shared" si="0"/>
        <v>3837</v>
      </c>
      <c r="G20" s="7">
        <v>50892</v>
      </c>
      <c r="H20" s="7">
        <v>34092</v>
      </c>
      <c r="I20" s="7">
        <v>1342</v>
      </c>
      <c r="J20" s="7">
        <f t="shared" si="1"/>
        <v>15458</v>
      </c>
      <c r="K20" s="7">
        <v>595</v>
      </c>
      <c r="L20" s="7">
        <v>0</v>
      </c>
      <c r="M20" s="7">
        <v>2598</v>
      </c>
      <c r="N20" s="7">
        <v>42</v>
      </c>
      <c r="O20" s="7">
        <v>42</v>
      </c>
    </row>
    <row r="21" spans="1:15" ht="12.75" customHeight="1">
      <c r="A21" s="5" t="s">
        <v>37</v>
      </c>
      <c r="B21" s="6" t="s">
        <v>38</v>
      </c>
      <c r="C21" s="7">
        <v>2246</v>
      </c>
      <c r="D21" s="7">
        <v>2103</v>
      </c>
      <c r="E21" s="7">
        <v>0</v>
      </c>
      <c r="F21" s="7">
        <f t="shared" si="0"/>
        <v>143</v>
      </c>
      <c r="G21" s="7">
        <v>3382</v>
      </c>
      <c r="H21" s="7">
        <v>2959</v>
      </c>
      <c r="I21" s="7">
        <v>0</v>
      </c>
      <c r="J21" s="7">
        <f t="shared" si="1"/>
        <v>423</v>
      </c>
      <c r="K21" s="7">
        <v>0</v>
      </c>
      <c r="L21" s="7">
        <v>0</v>
      </c>
      <c r="M21" s="7">
        <v>0</v>
      </c>
      <c r="N21" s="7">
        <v>19</v>
      </c>
      <c r="O21" s="7">
        <v>19</v>
      </c>
    </row>
    <row r="22" spans="1:15" ht="12.75" customHeight="1">
      <c r="A22" s="5" t="s">
        <v>39</v>
      </c>
      <c r="B22" s="6" t="s">
        <v>40</v>
      </c>
      <c r="C22" s="7">
        <v>1799</v>
      </c>
      <c r="D22" s="7">
        <v>1341</v>
      </c>
      <c r="E22" s="7">
        <v>161</v>
      </c>
      <c r="F22" s="7">
        <f t="shared" si="0"/>
        <v>297</v>
      </c>
      <c r="G22" s="7">
        <v>4707</v>
      </c>
      <c r="H22" s="7">
        <v>2844</v>
      </c>
      <c r="I22" s="7">
        <v>464</v>
      </c>
      <c r="J22" s="7">
        <f t="shared" si="1"/>
        <v>1399</v>
      </c>
      <c r="K22" s="7">
        <v>81</v>
      </c>
      <c r="L22" s="7">
        <v>0</v>
      </c>
      <c r="M22" s="7">
        <v>533</v>
      </c>
      <c r="N22" s="7">
        <v>0</v>
      </c>
      <c r="O22" s="7">
        <v>0</v>
      </c>
    </row>
    <row r="23" spans="1:15" ht="12.75" customHeight="1">
      <c r="A23" s="8"/>
      <c r="B23" s="9" t="s">
        <v>41</v>
      </c>
      <c r="C23" s="10">
        <f aca="true" t="shared" si="2" ref="C23:O23">SUM(C15:C22)</f>
        <v>48213</v>
      </c>
      <c r="D23" s="10">
        <f t="shared" si="2"/>
        <v>39383</v>
      </c>
      <c r="E23" s="10">
        <f t="shared" si="2"/>
        <v>1678</v>
      </c>
      <c r="F23" s="10">
        <f t="shared" si="2"/>
        <v>7152</v>
      </c>
      <c r="G23" s="10">
        <f t="shared" si="2"/>
        <v>123203</v>
      </c>
      <c r="H23" s="10">
        <f t="shared" si="2"/>
        <v>75248</v>
      </c>
      <c r="I23" s="10">
        <f t="shared" si="2"/>
        <v>4020</v>
      </c>
      <c r="J23" s="10">
        <f t="shared" si="2"/>
        <v>43935</v>
      </c>
      <c r="K23" s="10">
        <f t="shared" si="2"/>
        <v>1113</v>
      </c>
      <c r="L23" s="10">
        <f t="shared" si="2"/>
        <v>0</v>
      </c>
      <c r="M23" s="10">
        <f t="shared" si="2"/>
        <v>8205</v>
      </c>
      <c r="N23" s="10">
        <f t="shared" si="2"/>
        <v>764</v>
      </c>
      <c r="O23" s="10">
        <f t="shared" si="2"/>
        <v>466</v>
      </c>
    </row>
    <row r="24" spans="1:15" ht="14.25" customHeight="1">
      <c r="A24" s="5" t="s">
        <v>42</v>
      </c>
      <c r="B24" s="6" t="s">
        <v>43</v>
      </c>
      <c r="C24" s="7">
        <v>1969</v>
      </c>
      <c r="D24" s="7">
        <v>1412</v>
      </c>
      <c r="E24" s="7">
        <v>167</v>
      </c>
      <c r="F24" s="7">
        <f>SUM(C24-D24-E24)</f>
        <v>390</v>
      </c>
      <c r="G24" s="7">
        <v>4857</v>
      </c>
      <c r="H24" s="7">
        <v>2482</v>
      </c>
      <c r="I24" s="7">
        <v>277</v>
      </c>
      <c r="J24" s="7">
        <f>SUM(G24-H24-I24)</f>
        <v>2098</v>
      </c>
      <c r="K24" s="7">
        <v>610</v>
      </c>
      <c r="L24" s="7">
        <v>0</v>
      </c>
      <c r="M24" s="7">
        <v>198</v>
      </c>
      <c r="N24" s="7">
        <v>0</v>
      </c>
      <c r="O24" s="7">
        <v>0</v>
      </c>
    </row>
    <row r="25" spans="1:15" ht="14.25" customHeight="1">
      <c r="A25" s="11"/>
      <c r="B25" s="9" t="s">
        <v>44</v>
      </c>
      <c r="C25" s="10">
        <f aca="true" t="shared" si="3" ref="C25:O25">SUM(C24)</f>
        <v>1969</v>
      </c>
      <c r="D25" s="10">
        <f t="shared" si="3"/>
        <v>1412</v>
      </c>
      <c r="E25" s="10">
        <f t="shared" si="3"/>
        <v>167</v>
      </c>
      <c r="F25" s="10">
        <f t="shared" si="3"/>
        <v>390</v>
      </c>
      <c r="G25" s="10">
        <f t="shared" si="3"/>
        <v>4857</v>
      </c>
      <c r="H25" s="10">
        <f t="shared" si="3"/>
        <v>2482</v>
      </c>
      <c r="I25" s="10">
        <f t="shared" si="3"/>
        <v>277</v>
      </c>
      <c r="J25" s="10">
        <f t="shared" si="3"/>
        <v>2098</v>
      </c>
      <c r="K25" s="10">
        <f t="shared" si="3"/>
        <v>610</v>
      </c>
      <c r="L25" s="10">
        <f t="shared" si="3"/>
        <v>0</v>
      </c>
      <c r="M25" s="10">
        <f t="shared" si="3"/>
        <v>198</v>
      </c>
      <c r="N25" s="10">
        <f t="shared" si="3"/>
        <v>0</v>
      </c>
      <c r="O25" s="10">
        <f t="shared" si="3"/>
        <v>0</v>
      </c>
    </row>
    <row r="26" spans="1:15" ht="12.75" customHeight="1">
      <c r="A26" s="5" t="s">
        <v>45</v>
      </c>
      <c r="B26" s="6" t="s">
        <v>46</v>
      </c>
      <c r="C26" s="7">
        <v>11930</v>
      </c>
      <c r="D26" s="7">
        <v>8080</v>
      </c>
      <c r="E26" s="7">
        <v>615</v>
      </c>
      <c r="F26" s="7">
        <f>SUM(C26-D26-E26)</f>
        <v>3235</v>
      </c>
      <c r="G26" s="7">
        <v>27535</v>
      </c>
      <c r="H26" s="7">
        <v>10909</v>
      </c>
      <c r="I26" s="7">
        <v>1404</v>
      </c>
      <c r="J26" s="7">
        <f>SUM(G26-H26-I26)</f>
        <v>15222</v>
      </c>
      <c r="K26" s="7">
        <v>374</v>
      </c>
      <c r="L26" s="7">
        <v>0</v>
      </c>
      <c r="M26" s="7">
        <v>1967</v>
      </c>
      <c r="N26" s="7">
        <v>57</v>
      </c>
      <c r="O26" s="7">
        <v>57</v>
      </c>
    </row>
    <row r="27" spans="1:15" ht="12.75" customHeight="1">
      <c r="A27" s="5" t="s">
        <v>47</v>
      </c>
      <c r="B27" s="6" t="s">
        <v>48</v>
      </c>
      <c r="C27" s="7">
        <v>3608</v>
      </c>
      <c r="D27" s="7">
        <v>2948</v>
      </c>
      <c r="E27" s="7">
        <v>310</v>
      </c>
      <c r="F27" s="7">
        <f>SUM(C27-D27-E27)</f>
        <v>350</v>
      </c>
      <c r="G27" s="7">
        <v>6436</v>
      </c>
      <c r="H27" s="7">
        <v>4231</v>
      </c>
      <c r="I27" s="7">
        <v>616</v>
      </c>
      <c r="J27" s="7">
        <f>SUM(G27-H27-I27)</f>
        <v>1589</v>
      </c>
      <c r="K27" s="7">
        <v>39</v>
      </c>
      <c r="L27" s="7">
        <v>0</v>
      </c>
      <c r="M27" s="7">
        <v>6</v>
      </c>
      <c r="N27" s="7">
        <v>0</v>
      </c>
      <c r="O27" s="7">
        <v>0</v>
      </c>
    </row>
    <row r="28" spans="1:15" ht="12.75" customHeight="1">
      <c r="A28" s="5" t="s">
        <v>49</v>
      </c>
      <c r="B28" s="6" t="s">
        <v>50</v>
      </c>
      <c r="C28" s="7">
        <v>3557</v>
      </c>
      <c r="D28" s="7">
        <v>2227</v>
      </c>
      <c r="E28" s="7">
        <v>276</v>
      </c>
      <c r="F28" s="7">
        <f>SUM(C28-D28-E28)</f>
        <v>1054</v>
      </c>
      <c r="G28" s="7">
        <v>8440</v>
      </c>
      <c r="H28" s="7">
        <v>3983</v>
      </c>
      <c r="I28" s="7">
        <v>673</v>
      </c>
      <c r="J28" s="7">
        <f>SUM(G28-H28-I28)</f>
        <v>3784</v>
      </c>
      <c r="K28" s="7">
        <v>13</v>
      </c>
      <c r="L28" s="7">
        <v>0</v>
      </c>
      <c r="M28" s="7">
        <v>38</v>
      </c>
      <c r="N28" s="7">
        <v>18</v>
      </c>
      <c r="O28" s="7">
        <v>18</v>
      </c>
    </row>
    <row r="29" spans="1:15" ht="12.75" customHeight="1">
      <c r="A29" s="5" t="s">
        <v>51</v>
      </c>
      <c r="B29" s="6" t="s">
        <v>52</v>
      </c>
      <c r="C29" s="7">
        <v>4074</v>
      </c>
      <c r="D29" s="7">
        <v>3157</v>
      </c>
      <c r="E29" s="7">
        <v>457</v>
      </c>
      <c r="F29" s="7">
        <f>SUM(C29-D29-E29)</f>
        <v>460</v>
      </c>
      <c r="G29" s="7">
        <v>9116</v>
      </c>
      <c r="H29" s="7">
        <v>5387</v>
      </c>
      <c r="I29" s="7">
        <v>1183</v>
      </c>
      <c r="J29" s="7">
        <f>SUM(G29-H29-I29)</f>
        <v>2546</v>
      </c>
      <c r="K29" s="7">
        <v>82</v>
      </c>
      <c r="L29" s="7">
        <v>0</v>
      </c>
      <c r="M29" s="7">
        <v>154</v>
      </c>
      <c r="N29" s="7">
        <v>109</v>
      </c>
      <c r="O29" s="7">
        <v>109</v>
      </c>
    </row>
    <row r="30" spans="1:15" ht="12.75" customHeight="1">
      <c r="A30" s="8"/>
      <c r="B30" s="9" t="s">
        <v>53</v>
      </c>
      <c r="C30" s="10">
        <f aca="true" t="shared" si="4" ref="C30:O30">SUM(C26:C29)</f>
        <v>23169</v>
      </c>
      <c r="D30" s="10">
        <f t="shared" si="4"/>
        <v>16412</v>
      </c>
      <c r="E30" s="10">
        <f t="shared" si="4"/>
        <v>1658</v>
      </c>
      <c r="F30" s="10">
        <f t="shared" si="4"/>
        <v>5099</v>
      </c>
      <c r="G30" s="10">
        <f t="shared" si="4"/>
        <v>51527</v>
      </c>
      <c r="H30" s="10">
        <f t="shared" si="4"/>
        <v>24510</v>
      </c>
      <c r="I30" s="10">
        <f t="shared" si="4"/>
        <v>3876</v>
      </c>
      <c r="J30" s="10">
        <f t="shared" si="4"/>
        <v>23141</v>
      </c>
      <c r="K30" s="10">
        <f t="shared" si="4"/>
        <v>508</v>
      </c>
      <c r="L30" s="10">
        <f t="shared" si="4"/>
        <v>0</v>
      </c>
      <c r="M30" s="10">
        <f t="shared" si="4"/>
        <v>2165</v>
      </c>
      <c r="N30" s="10">
        <f t="shared" si="4"/>
        <v>184</v>
      </c>
      <c r="O30" s="10">
        <f t="shared" si="4"/>
        <v>184</v>
      </c>
    </row>
    <row r="31" spans="1:15" ht="12.75" customHeight="1">
      <c r="A31" s="5" t="s">
        <v>54</v>
      </c>
      <c r="B31" s="6" t="s">
        <v>55</v>
      </c>
      <c r="C31" s="7">
        <v>11409</v>
      </c>
      <c r="D31" s="7">
        <v>7987</v>
      </c>
      <c r="E31" s="7">
        <v>289</v>
      </c>
      <c r="F31" s="7">
        <f aca="true" t="shared" si="5" ref="F31:F42">SUM(C31-D31-E31)</f>
        <v>3133</v>
      </c>
      <c r="G31" s="7">
        <v>30022</v>
      </c>
      <c r="H31" s="7">
        <v>14669</v>
      </c>
      <c r="I31" s="7">
        <v>931</v>
      </c>
      <c r="J31" s="7">
        <f aca="true" t="shared" si="6" ref="J31:J42">SUM(G31-H31-I31)</f>
        <v>14422</v>
      </c>
      <c r="K31" s="7">
        <v>79</v>
      </c>
      <c r="L31" s="7">
        <v>0</v>
      </c>
      <c r="M31" s="7">
        <v>696</v>
      </c>
      <c r="N31" s="7">
        <v>82</v>
      </c>
      <c r="O31" s="7">
        <v>82</v>
      </c>
    </row>
    <row r="32" spans="1:15" ht="12.75" customHeight="1">
      <c r="A32" s="5" t="s">
        <v>56</v>
      </c>
      <c r="B32" s="6" t="s">
        <v>57</v>
      </c>
      <c r="C32" s="7">
        <v>16470</v>
      </c>
      <c r="D32" s="7">
        <v>11882</v>
      </c>
      <c r="E32" s="7">
        <v>564</v>
      </c>
      <c r="F32" s="7">
        <f t="shared" si="5"/>
        <v>4024</v>
      </c>
      <c r="G32" s="7">
        <v>56273</v>
      </c>
      <c r="H32" s="7">
        <v>25904</v>
      </c>
      <c r="I32" s="7">
        <v>1559</v>
      </c>
      <c r="J32" s="7">
        <f t="shared" si="6"/>
        <v>28810</v>
      </c>
      <c r="K32" s="7">
        <v>507</v>
      </c>
      <c r="L32" s="7">
        <v>0</v>
      </c>
      <c r="M32" s="7">
        <v>12048</v>
      </c>
      <c r="N32" s="7">
        <v>133</v>
      </c>
      <c r="O32" s="7">
        <v>125</v>
      </c>
    </row>
    <row r="33" spans="1:15" ht="12.75" customHeight="1">
      <c r="A33" s="5" t="s">
        <v>58</v>
      </c>
      <c r="B33" s="6" t="s">
        <v>59</v>
      </c>
      <c r="C33" s="7">
        <v>9275</v>
      </c>
      <c r="D33" s="7">
        <v>7638</v>
      </c>
      <c r="E33" s="7">
        <v>429</v>
      </c>
      <c r="F33" s="7">
        <f t="shared" si="5"/>
        <v>1208</v>
      </c>
      <c r="G33" s="7">
        <v>21337</v>
      </c>
      <c r="H33" s="7">
        <v>7863</v>
      </c>
      <c r="I33" s="7">
        <v>634</v>
      </c>
      <c r="J33" s="7">
        <f t="shared" si="6"/>
        <v>12840</v>
      </c>
      <c r="K33" s="7">
        <v>281</v>
      </c>
      <c r="L33" s="7">
        <v>0</v>
      </c>
      <c r="M33" s="7">
        <v>3163</v>
      </c>
      <c r="N33" s="7">
        <v>184</v>
      </c>
      <c r="O33" s="7">
        <v>161</v>
      </c>
    </row>
    <row r="34" spans="1:15" ht="12.75" customHeight="1">
      <c r="A34" s="5" t="s">
        <v>60</v>
      </c>
      <c r="B34" s="6" t="s">
        <v>61</v>
      </c>
      <c r="C34" s="7">
        <v>5034</v>
      </c>
      <c r="D34" s="7">
        <v>2487</v>
      </c>
      <c r="E34" s="7">
        <v>48</v>
      </c>
      <c r="F34" s="7">
        <f t="shared" si="5"/>
        <v>2499</v>
      </c>
      <c r="G34" s="7">
        <v>14078</v>
      </c>
      <c r="H34" s="7">
        <v>5407</v>
      </c>
      <c r="I34" s="7">
        <v>118</v>
      </c>
      <c r="J34" s="7">
        <f t="shared" si="6"/>
        <v>8553</v>
      </c>
      <c r="K34" s="7">
        <v>8</v>
      </c>
      <c r="L34" s="7">
        <v>0</v>
      </c>
      <c r="M34" s="7">
        <v>3655</v>
      </c>
      <c r="N34" s="7">
        <v>9</v>
      </c>
      <c r="O34" s="7">
        <v>9</v>
      </c>
    </row>
    <row r="35" spans="1:15" ht="12.75" customHeight="1">
      <c r="A35" s="5" t="s">
        <v>62</v>
      </c>
      <c r="B35" s="6" t="s">
        <v>63</v>
      </c>
      <c r="C35" s="7">
        <v>4165</v>
      </c>
      <c r="D35" s="7">
        <v>3796</v>
      </c>
      <c r="E35" s="7">
        <v>0</v>
      </c>
      <c r="F35" s="7">
        <f t="shared" si="5"/>
        <v>369</v>
      </c>
      <c r="G35" s="7">
        <v>6328</v>
      </c>
      <c r="H35" s="7">
        <v>5004</v>
      </c>
      <c r="I35" s="7">
        <v>0</v>
      </c>
      <c r="J35" s="7">
        <f t="shared" si="6"/>
        <v>1324</v>
      </c>
      <c r="K35" s="7">
        <v>29</v>
      </c>
      <c r="L35" s="7">
        <v>0</v>
      </c>
      <c r="M35" s="7">
        <v>11</v>
      </c>
      <c r="N35" s="7">
        <v>28</v>
      </c>
      <c r="O35" s="7">
        <v>28</v>
      </c>
    </row>
    <row r="36" spans="1:15" ht="12.75" customHeight="1">
      <c r="A36" s="5" t="s">
        <v>64</v>
      </c>
      <c r="B36" s="6" t="s">
        <v>65</v>
      </c>
      <c r="C36" s="7">
        <v>2350</v>
      </c>
      <c r="D36" s="7">
        <v>1843</v>
      </c>
      <c r="E36" s="7">
        <v>268</v>
      </c>
      <c r="F36" s="7">
        <f t="shared" si="5"/>
        <v>239</v>
      </c>
      <c r="G36" s="7">
        <v>5930</v>
      </c>
      <c r="H36" s="7">
        <v>4070</v>
      </c>
      <c r="I36" s="7">
        <v>638</v>
      </c>
      <c r="J36" s="7">
        <f t="shared" si="6"/>
        <v>1222</v>
      </c>
      <c r="K36" s="7">
        <v>34</v>
      </c>
      <c r="L36" s="7">
        <v>0</v>
      </c>
      <c r="M36" s="7">
        <v>170</v>
      </c>
      <c r="N36" s="7">
        <v>0</v>
      </c>
      <c r="O36" s="7">
        <v>0</v>
      </c>
    </row>
    <row r="37" spans="1:15" ht="12.75" customHeight="1">
      <c r="A37" s="5" t="s">
        <v>66</v>
      </c>
      <c r="B37" s="6" t="s">
        <v>67</v>
      </c>
      <c r="C37" s="7">
        <v>3623</v>
      </c>
      <c r="D37" s="7">
        <v>3154</v>
      </c>
      <c r="E37" s="7">
        <v>0</v>
      </c>
      <c r="F37" s="7">
        <f t="shared" si="5"/>
        <v>469</v>
      </c>
      <c r="G37" s="7">
        <v>10256</v>
      </c>
      <c r="H37" s="7">
        <v>7203</v>
      </c>
      <c r="I37" s="7">
        <v>0</v>
      </c>
      <c r="J37" s="7">
        <f t="shared" si="6"/>
        <v>3053</v>
      </c>
      <c r="K37" s="7">
        <v>17</v>
      </c>
      <c r="L37" s="7">
        <v>0</v>
      </c>
      <c r="M37" s="7">
        <v>1544</v>
      </c>
      <c r="N37" s="7">
        <v>0</v>
      </c>
      <c r="O37" s="7">
        <v>0</v>
      </c>
    </row>
    <row r="38" spans="1:15" ht="12.75" customHeight="1">
      <c r="A38" s="5" t="s">
        <v>68</v>
      </c>
      <c r="B38" s="6" t="s">
        <v>69</v>
      </c>
      <c r="C38" s="7">
        <v>51276</v>
      </c>
      <c r="D38" s="7">
        <v>36645</v>
      </c>
      <c r="E38" s="7">
        <v>1454</v>
      </c>
      <c r="F38" s="7">
        <f t="shared" si="5"/>
        <v>13177</v>
      </c>
      <c r="G38" s="7">
        <v>93744</v>
      </c>
      <c r="H38" s="7">
        <v>47913</v>
      </c>
      <c r="I38" s="7">
        <v>4032</v>
      </c>
      <c r="J38" s="7">
        <f t="shared" si="6"/>
        <v>41799</v>
      </c>
      <c r="K38" s="7">
        <v>826</v>
      </c>
      <c r="L38" s="7">
        <v>0</v>
      </c>
      <c r="M38" s="7">
        <v>5366</v>
      </c>
      <c r="N38" s="7">
        <v>17092</v>
      </c>
      <c r="O38" s="7">
        <v>14959</v>
      </c>
    </row>
    <row r="39" spans="1:15" ht="12.75" customHeight="1">
      <c r="A39" s="5" t="s">
        <v>70</v>
      </c>
      <c r="B39" s="6" t="s">
        <v>71</v>
      </c>
      <c r="C39" s="7">
        <v>10332</v>
      </c>
      <c r="D39" s="7">
        <v>8602</v>
      </c>
      <c r="E39" s="7">
        <v>173</v>
      </c>
      <c r="F39" s="7">
        <f t="shared" si="5"/>
        <v>1557</v>
      </c>
      <c r="G39" s="7">
        <v>16151</v>
      </c>
      <c r="H39" s="7">
        <v>11318</v>
      </c>
      <c r="I39" s="7">
        <v>494</v>
      </c>
      <c r="J39" s="7">
        <f t="shared" si="6"/>
        <v>4339</v>
      </c>
      <c r="K39" s="7">
        <v>45</v>
      </c>
      <c r="L39" s="7">
        <v>0</v>
      </c>
      <c r="M39" s="7">
        <v>87</v>
      </c>
      <c r="N39" s="7">
        <v>0</v>
      </c>
      <c r="O39" s="7">
        <v>0</v>
      </c>
    </row>
    <row r="40" spans="1:15" ht="12.75" customHeight="1">
      <c r="A40" s="5" t="s">
        <v>72</v>
      </c>
      <c r="B40" s="6" t="s">
        <v>73</v>
      </c>
      <c r="C40" s="7">
        <v>6196</v>
      </c>
      <c r="D40" s="7">
        <v>4901</v>
      </c>
      <c r="E40" s="7">
        <v>306</v>
      </c>
      <c r="F40" s="7">
        <f t="shared" si="5"/>
        <v>989</v>
      </c>
      <c r="G40" s="7">
        <v>15440</v>
      </c>
      <c r="H40" s="7">
        <v>9028</v>
      </c>
      <c r="I40" s="7">
        <v>630</v>
      </c>
      <c r="J40" s="7">
        <f t="shared" si="6"/>
        <v>5782</v>
      </c>
      <c r="K40" s="7">
        <v>42</v>
      </c>
      <c r="L40" s="7">
        <v>0</v>
      </c>
      <c r="M40" s="7">
        <v>4063</v>
      </c>
      <c r="N40" s="7">
        <v>0</v>
      </c>
      <c r="O40" s="7">
        <v>0</v>
      </c>
    </row>
    <row r="41" spans="1:15" ht="12.75" customHeight="1">
      <c r="A41" s="5" t="s">
        <v>74</v>
      </c>
      <c r="B41" s="6" t="s">
        <v>75</v>
      </c>
      <c r="C41" s="7">
        <v>2839</v>
      </c>
      <c r="D41" s="7">
        <v>1883</v>
      </c>
      <c r="E41" s="7">
        <v>0</v>
      </c>
      <c r="F41" s="7">
        <f t="shared" si="5"/>
        <v>956</v>
      </c>
      <c r="G41" s="7">
        <v>5281</v>
      </c>
      <c r="H41" s="7">
        <v>3728</v>
      </c>
      <c r="I41" s="7">
        <v>0</v>
      </c>
      <c r="J41" s="7">
        <f t="shared" si="6"/>
        <v>1553</v>
      </c>
      <c r="K41" s="7">
        <v>485</v>
      </c>
      <c r="L41" s="7">
        <v>0</v>
      </c>
      <c r="M41" s="7">
        <v>105</v>
      </c>
      <c r="N41" s="7">
        <v>144</v>
      </c>
      <c r="O41" s="7">
        <v>144</v>
      </c>
    </row>
    <row r="42" spans="1:15" ht="12.75" customHeight="1">
      <c r="A42" s="5" t="s">
        <v>76</v>
      </c>
      <c r="B42" s="6" t="s">
        <v>77</v>
      </c>
      <c r="C42" s="7">
        <v>11180</v>
      </c>
      <c r="D42" s="7">
        <v>8192</v>
      </c>
      <c r="E42" s="7">
        <v>253</v>
      </c>
      <c r="F42" s="7">
        <f t="shared" si="5"/>
        <v>2735</v>
      </c>
      <c r="G42" s="7">
        <v>16467</v>
      </c>
      <c r="H42" s="7">
        <v>10749</v>
      </c>
      <c r="I42" s="7">
        <v>373</v>
      </c>
      <c r="J42" s="7">
        <f t="shared" si="6"/>
        <v>5345</v>
      </c>
      <c r="K42" s="7">
        <v>126</v>
      </c>
      <c r="L42" s="7">
        <v>0</v>
      </c>
      <c r="M42" s="7">
        <v>41</v>
      </c>
      <c r="N42" s="7">
        <v>8</v>
      </c>
      <c r="O42" s="7">
        <v>8</v>
      </c>
    </row>
    <row r="43" spans="1:15" ht="12.75" customHeight="1">
      <c r="A43" s="8"/>
      <c r="B43" s="9" t="s">
        <v>78</v>
      </c>
      <c r="C43" s="10">
        <f aca="true" t="shared" si="7" ref="C43:O43">SUM(C31:C42)</f>
        <v>134149</v>
      </c>
      <c r="D43" s="10">
        <f t="shared" si="7"/>
        <v>99010</v>
      </c>
      <c r="E43" s="10">
        <f t="shared" si="7"/>
        <v>3784</v>
      </c>
      <c r="F43" s="10">
        <f t="shared" si="7"/>
        <v>31355</v>
      </c>
      <c r="G43" s="10">
        <f t="shared" si="7"/>
        <v>291307</v>
      </c>
      <c r="H43" s="10">
        <f t="shared" si="7"/>
        <v>152856</v>
      </c>
      <c r="I43" s="10">
        <f t="shared" si="7"/>
        <v>9409</v>
      </c>
      <c r="J43" s="10">
        <f t="shared" si="7"/>
        <v>129042</v>
      </c>
      <c r="K43" s="10">
        <f t="shared" si="7"/>
        <v>2479</v>
      </c>
      <c r="L43" s="10">
        <f t="shared" si="7"/>
        <v>0</v>
      </c>
      <c r="M43" s="10">
        <f t="shared" si="7"/>
        <v>30949</v>
      </c>
      <c r="N43" s="10">
        <f t="shared" si="7"/>
        <v>17680</v>
      </c>
      <c r="O43" s="10">
        <f t="shared" si="7"/>
        <v>15516</v>
      </c>
    </row>
    <row r="44" spans="1:15" ht="12.75" customHeight="1">
      <c r="A44" s="5" t="s">
        <v>79</v>
      </c>
      <c r="B44" s="6" t="s">
        <v>80</v>
      </c>
      <c r="C44" s="7">
        <v>7911</v>
      </c>
      <c r="D44" s="7">
        <v>6133</v>
      </c>
      <c r="E44" s="7">
        <v>452</v>
      </c>
      <c r="F44" s="7">
        <f>SUM(C44-D44-E44)</f>
        <v>1326</v>
      </c>
      <c r="G44" s="7">
        <v>24382</v>
      </c>
      <c r="H44" s="7">
        <v>12723</v>
      </c>
      <c r="I44" s="7">
        <v>921</v>
      </c>
      <c r="J44" s="7">
        <f>SUM(G44-H44-I44)</f>
        <v>10738</v>
      </c>
      <c r="K44" s="7">
        <v>467</v>
      </c>
      <c r="L44" s="7">
        <v>0</v>
      </c>
      <c r="M44" s="7">
        <v>336</v>
      </c>
      <c r="N44" s="7">
        <v>115</v>
      </c>
      <c r="O44" s="7">
        <v>115</v>
      </c>
    </row>
    <row r="45" spans="1:256" ht="12.75" customHeight="1">
      <c r="A45" s="5" t="s">
        <v>81</v>
      </c>
      <c r="B45" s="6" t="s">
        <v>82</v>
      </c>
      <c r="C45" s="7">
        <v>8241</v>
      </c>
      <c r="D45" s="7">
        <v>5862</v>
      </c>
      <c r="E45" s="7">
        <v>415</v>
      </c>
      <c r="F45" s="7">
        <f>SUM(C45-D45-E45)</f>
        <v>1964</v>
      </c>
      <c r="G45" s="7">
        <v>26307</v>
      </c>
      <c r="H45" s="7">
        <v>11656</v>
      </c>
      <c r="I45" s="7">
        <v>1027</v>
      </c>
      <c r="J45" s="7">
        <f>SUM(G45-H45-I45)</f>
        <v>13624</v>
      </c>
      <c r="K45" s="7">
        <v>1870</v>
      </c>
      <c r="L45" s="7">
        <v>0</v>
      </c>
      <c r="M45" s="7">
        <v>3213</v>
      </c>
      <c r="N45" s="7">
        <v>57</v>
      </c>
      <c r="O45" s="7">
        <v>57</v>
      </c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15" ht="12.75" customHeight="1">
      <c r="A46" s="8"/>
      <c r="B46" s="9" t="s">
        <v>83</v>
      </c>
      <c r="C46" s="10">
        <f aca="true" t="shared" si="8" ref="C46:O46">SUM(C44:C45)</f>
        <v>16152</v>
      </c>
      <c r="D46" s="10">
        <f t="shared" si="8"/>
        <v>11995</v>
      </c>
      <c r="E46" s="10">
        <f t="shared" si="8"/>
        <v>867</v>
      </c>
      <c r="F46" s="10">
        <f t="shared" si="8"/>
        <v>3290</v>
      </c>
      <c r="G46" s="10">
        <f t="shared" si="8"/>
        <v>50689</v>
      </c>
      <c r="H46" s="10">
        <f t="shared" si="8"/>
        <v>24379</v>
      </c>
      <c r="I46" s="10">
        <f t="shared" si="8"/>
        <v>1948</v>
      </c>
      <c r="J46" s="10">
        <f t="shared" si="8"/>
        <v>24362</v>
      </c>
      <c r="K46" s="10">
        <f t="shared" si="8"/>
        <v>2337</v>
      </c>
      <c r="L46" s="10">
        <f t="shared" si="8"/>
        <v>0</v>
      </c>
      <c r="M46" s="10">
        <f t="shared" si="8"/>
        <v>3549</v>
      </c>
      <c r="N46" s="10">
        <f t="shared" si="8"/>
        <v>172</v>
      </c>
      <c r="O46" s="10">
        <f t="shared" si="8"/>
        <v>172</v>
      </c>
    </row>
    <row r="47" spans="1:15" ht="12.75" customHeight="1">
      <c r="A47" s="5" t="s">
        <v>84</v>
      </c>
      <c r="B47" s="6" t="s">
        <v>85</v>
      </c>
      <c r="C47" s="7">
        <v>1772</v>
      </c>
      <c r="D47" s="7">
        <v>1319</v>
      </c>
      <c r="E47" s="7">
        <v>0</v>
      </c>
      <c r="F47" s="7">
        <f>SUM(C47-D47-E47)</f>
        <v>453</v>
      </c>
      <c r="G47" s="7">
        <v>2758</v>
      </c>
      <c r="H47" s="7">
        <v>1779</v>
      </c>
      <c r="I47" s="7">
        <v>0</v>
      </c>
      <c r="J47" s="7">
        <f>SUM(G47-H47-I47)</f>
        <v>979</v>
      </c>
      <c r="K47" s="7">
        <v>0</v>
      </c>
      <c r="L47" s="7">
        <v>0</v>
      </c>
      <c r="M47" s="7">
        <v>0</v>
      </c>
      <c r="N47" s="7">
        <v>29</v>
      </c>
      <c r="O47" s="7">
        <v>29</v>
      </c>
    </row>
    <row r="48" spans="1:15" ht="12.75" customHeight="1">
      <c r="A48" s="5" t="s">
        <v>86</v>
      </c>
      <c r="B48" s="6" t="s">
        <v>87</v>
      </c>
      <c r="C48" s="7">
        <v>3471</v>
      </c>
      <c r="D48" s="7">
        <v>2583</v>
      </c>
      <c r="E48" s="7">
        <v>0</v>
      </c>
      <c r="F48" s="7">
        <f>SUM(C48-D48-E48)</f>
        <v>888</v>
      </c>
      <c r="G48" s="7">
        <v>8065</v>
      </c>
      <c r="H48" s="7">
        <v>5453</v>
      </c>
      <c r="I48" s="7">
        <v>0</v>
      </c>
      <c r="J48" s="7">
        <f>SUM(G48-H48-I48)</f>
        <v>2612</v>
      </c>
      <c r="K48" s="7">
        <v>72</v>
      </c>
      <c r="L48" s="7">
        <v>0</v>
      </c>
      <c r="M48" s="7">
        <v>1015</v>
      </c>
      <c r="N48" s="7">
        <v>238</v>
      </c>
      <c r="O48" s="7">
        <v>238</v>
      </c>
    </row>
    <row r="49" spans="1:15" ht="12.75" customHeight="1">
      <c r="A49" s="5" t="s">
        <v>88</v>
      </c>
      <c r="B49" s="6" t="s">
        <v>89</v>
      </c>
      <c r="C49" s="7">
        <v>1952</v>
      </c>
      <c r="D49" s="7">
        <v>1442</v>
      </c>
      <c r="E49" s="7">
        <v>0</v>
      </c>
      <c r="F49" s="7">
        <f>SUM(C49-D49-E49)</f>
        <v>510</v>
      </c>
      <c r="G49" s="7">
        <v>3776</v>
      </c>
      <c r="H49" s="7">
        <v>2760</v>
      </c>
      <c r="I49" s="7">
        <v>0</v>
      </c>
      <c r="J49" s="7">
        <f>SUM(G49-H49-I49)</f>
        <v>1016</v>
      </c>
      <c r="K49" s="7">
        <v>53</v>
      </c>
      <c r="L49" s="7">
        <v>0</v>
      </c>
      <c r="M49" s="7">
        <v>110</v>
      </c>
      <c r="N49" s="7">
        <v>0</v>
      </c>
      <c r="O49" s="7">
        <v>0</v>
      </c>
    </row>
    <row r="50" spans="1:15" ht="12.75" customHeight="1">
      <c r="A50" s="5" t="s">
        <v>90</v>
      </c>
      <c r="B50" s="6" t="s">
        <v>91</v>
      </c>
      <c r="C50" s="7">
        <v>8240</v>
      </c>
      <c r="D50" s="7">
        <v>6488</v>
      </c>
      <c r="E50" s="7">
        <v>327</v>
      </c>
      <c r="F50" s="7">
        <f>SUM(C50-D50-E50)</f>
        <v>1425</v>
      </c>
      <c r="G50" s="7">
        <v>20980</v>
      </c>
      <c r="H50" s="7">
        <v>11780</v>
      </c>
      <c r="I50" s="7">
        <v>702</v>
      </c>
      <c r="J50" s="7">
        <f>SUM(G50-H50-I50)</f>
        <v>8498</v>
      </c>
      <c r="K50" s="7">
        <v>392</v>
      </c>
      <c r="L50" s="7">
        <v>0</v>
      </c>
      <c r="M50" s="7">
        <v>2723</v>
      </c>
      <c r="N50" s="7">
        <v>119</v>
      </c>
      <c r="O50" s="7">
        <v>119</v>
      </c>
    </row>
    <row r="51" spans="1:15" ht="12.75" customHeight="1">
      <c r="A51" s="8"/>
      <c r="B51" s="9" t="s">
        <v>92</v>
      </c>
      <c r="C51" s="10">
        <f aca="true" t="shared" si="9" ref="C51:O51">SUM(C47:C50)</f>
        <v>15435</v>
      </c>
      <c r="D51" s="10">
        <f t="shared" si="9"/>
        <v>11832</v>
      </c>
      <c r="E51" s="10">
        <f t="shared" si="9"/>
        <v>327</v>
      </c>
      <c r="F51" s="10">
        <f t="shared" si="9"/>
        <v>3276</v>
      </c>
      <c r="G51" s="10">
        <f t="shared" si="9"/>
        <v>35579</v>
      </c>
      <c r="H51" s="10">
        <f t="shared" si="9"/>
        <v>21772</v>
      </c>
      <c r="I51" s="10">
        <f t="shared" si="9"/>
        <v>702</v>
      </c>
      <c r="J51" s="10">
        <f t="shared" si="9"/>
        <v>13105</v>
      </c>
      <c r="K51" s="10">
        <f t="shared" si="9"/>
        <v>517</v>
      </c>
      <c r="L51" s="10">
        <f t="shared" si="9"/>
        <v>0</v>
      </c>
      <c r="M51" s="10">
        <f t="shared" si="9"/>
        <v>3848</v>
      </c>
      <c r="N51" s="10">
        <f t="shared" si="9"/>
        <v>386</v>
      </c>
      <c r="O51" s="10">
        <f t="shared" si="9"/>
        <v>386</v>
      </c>
    </row>
    <row r="52" spans="1:15" ht="12.75" customHeight="1">
      <c r="A52" s="5" t="s">
        <v>93</v>
      </c>
      <c r="B52" s="6" t="s">
        <v>94</v>
      </c>
      <c r="C52" s="7">
        <v>2631</v>
      </c>
      <c r="D52" s="7">
        <v>1670</v>
      </c>
      <c r="E52" s="7">
        <v>11</v>
      </c>
      <c r="F52" s="7">
        <f aca="true" t="shared" si="10" ref="F52:F58">SUM(C52-D52-E52)</f>
        <v>950</v>
      </c>
      <c r="G52" s="7">
        <v>6833</v>
      </c>
      <c r="H52" s="7">
        <v>3618</v>
      </c>
      <c r="I52" s="7">
        <v>28</v>
      </c>
      <c r="J52" s="7">
        <f aca="true" t="shared" si="11" ref="J52:J58">SUM(G52-H52-I52)</f>
        <v>3187</v>
      </c>
      <c r="K52" s="7">
        <v>551</v>
      </c>
      <c r="L52" s="7">
        <v>0</v>
      </c>
      <c r="M52" s="7">
        <v>77</v>
      </c>
      <c r="N52" s="7">
        <v>0</v>
      </c>
      <c r="O52" s="7">
        <v>0</v>
      </c>
    </row>
    <row r="53" spans="1:15" ht="12.75" customHeight="1">
      <c r="A53" s="5" t="s">
        <v>95</v>
      </c>
      <c r="B53" s="6" t="s">
        <v>96</v>
      </c>
      <c r="C53" s="7">
        <v>12992</v>
      </c>
      <c r="D53" s="7">
        <v>7455</v>
      </c>
      <c r="E53" s="7">
        <v>226</v>
      </c>
      <c r="F53" s="7">
        <f t="shared" si="10"/>
        <v>5311</v>
      </c>
      <c r="G53" s="7">
        <v>41237</v>
      </c>
      <c r="H53" s="7">
        <v>17879</v>
      </c>
      <c r="I53" s="7">
        <v>774</v>
      </c>
      <c r="J53" s="7">
        <f t="shared" si="11"/>
        <v>22584</v>
      </c>
      <c r="K53" s="7">
        <v>597</v>
      </c>
      <c r="L53" s="7">
        <v>0</v>
      </c>
      <c r="M53" s="7">
        <v>8844</v>
      </c>
      <c r="N53" s="7">
        <v>127</v>
      </c>
      <c r="O53" s="7">
        <v>127</v>
      </c>
    </row>
    <row r="54" spans="1:15" ht="12.75" customHeight="1">
      <c r="A54" s="5" t="s">
        <v>97</v>
      </c>
      <c r="B54" s="6" t="s">
        <v>98</v>
      </c>
      <c r="C54" s="7">
        <v>1467</v>
      </c>
      <c r="D54" s="7">
        <v>904</v>
      </c>
      <c r="E54" s="7">
        <v>65</v>
      </c>
      <c r="F54" s="7">
        <f t="shared" si="10"/>
        <v>498</v>
      </c>
      <c r="G54" s="7">
        <v>5470</v>
      </c>
      <c r="H54" s="7">
        <v>2671</v>
      </c>
      <c r="I54" s="7">
        <v>258</v>
      </c>
      <c r="J54" s="7">
        <f t="shared" si="11"/>
        <v>2541</v>
      </c>
      <c r="K54" s="7">
        <v>0</v>
      </c>
      <c r="L54" s="7">
        <v>0</v>
      </c>
      <c r="M54" s="7">
        <v>1885</v>
      </c>
      <c r="N54" s="7">
        <v>117</v>
      </c>
      <c r="O54" s="7">
        <v>117</v>
      </c>
    </row>
    <row r="55" spans="1:15" ht="12.75" customHeight="1">
      <c r="A55" s="5" t="s">
        <v>99</v>
      </c>
      <c r="B55" s="6" t="s">
        <v>100</v>
      </c>
      <c r="C55" s="7">
        <v>9707</v>
      </c>
      <c r="D55" s="7">
        <v>6245</v>
      </c>
      <c r="E55" s="7">
        <v>216</v>
      </c>
      <c r="F55" s="7">
        <f t="shared" si="10"/>
        <v>3246</v>
      </c>
      <c r="G55" s="7">
        <v>31798</v>
      </c>
      <c r="H55" s="7">
        <v>15529</v>
      </c>
      <c r="I55" s="7">
        <v>540</v>
      </c>
      <c r="J55" s="7">
        <f t="shared" si="11"/>
        <v>15729</v>
      </c>
      <c r="K55" s="7">
        <v>545</v>
      </c>
      <c r="L55" s="7">
        <v>0</v>
      </c>
      <c r="M55" s="7">
        <v>1702</v>
      </c>
      <c r="N55" s="7">
        <v>151</v>
      </c>
      <c r="O55" s="7">
        <v>151</v>
      </c>
    </row>
    <row r="56" spans="1:15" ht="12.75" customHeight="1">
      <c r="A56" s="5" t="s">
        <v>101</v>
      </c>
      <c r="B56" s="6" t="s">
        <v>102</v>
      </c>
      <c r="C56" s="7">
        <v>12577</v>
      </c>
      <c r="D56" s="7">
        <v>7679</v>
      </c>
      <c r="E56" s="7">
        <v>402</v>
      </c>
      <c r="F56" s="7">
        <f t="shared" si="10"/>
        <v>4496</v>
      </c>
      <c r="G56" s="7">
        <v>31420</v>
      </c>
      <c r="H56" s="7">
        <v>16008</v>
      </c>
      <c r="I56" s="7">
        <v>1144</v>
      </c>
      <c r="J56" s="7">
        <f t="shared" si="11"/>
        <v>14268</v>
      </c>
      <c r="K56" s="7">
        <v>515</v>
      </c>
      <c r="L56" s="7">
        <v>0</v>
      </c>
      <c r="M56" s="7">
        <v>3172</v>
      </c>
      <c r="N56" s="7">
        <v>2085</v>
      </c>
      <c r="O56" s="7">
        <v>2085</v>
      </c>
    </row>
    <row r="57" spans="1:15" ht="12.75" customHeight="1">
      <c r="A57" s="5" t="s">
        <v>103</v>
      </c>
      <c r="B57" s="6" t="s">
        <v>104</v>
      </c>
      <c r="C57" s="7">
        <v>12727</v>
      </c>
      <c r="D57" s="7">
        <v>7825</v>
      </c>
      <c r="E57" s="7">
        <v>669</v>
      </c>
      <c r="F57" s="7">
        <f t="shared" si="10"/>
        <v>4233</v>
      </c>
      <c r="G57" s="7">
        <v>39968</v>
      </c>
      <c r="H57" s="7">
        <v>19300</v>
      </c>
      <c r="I57" s="7">
        <v>1466</v>
      </c>
      <c r="J57" s="7">
        <f t="shared" si="11"/>
        <v>19202</v>
      </c>
      <c r="K57" s="7">
        <v>113</v>
      </c>
      <c r="L57" s="7">
        <v>0</v>
      </c>
      <c r="M57" s="7">
        <v>3165</v>
      </c>
      <c r="N57" s="7">
        <v>28</v>
      </c>
      <c r="O57" s="7">
        <v>28</v>
      </c>
    </row>
    <row r="58" spans="1:15" ht="12.75" customHeight="1">
      <c r="A58" s="5" t="s">
        <v>105</v>
      </c>
      <c r="B58" s="6" t="s">
        <v>106</v>
      </c>
      <c r="C58" s="7">
        <v>12073</v>
      </c>
      <c r="D58" s="7">
        <v>6890</v>
      </c>
      <c r="E58" s="7">
        <v>152</v>
      </c>
      <c r="F58" s="7">
        <f t="shared" si="10"/>
        <v>5031</v>
      </c>
      <c r="G58" s="7">
        <v>34876</v>
      </c>
      <c r="H58" s="7">
        <v>15607</v>
      </c>
      <c r="I58" s="7">
        <v>315</v>
      </c>
      <c r="J58" s="7">
        <f t="shared" si="11"/>
        <v>18954</v>
      </c>
      <c r="K58" s="7">
        <v>121</v>
      </c>
      <c r="L58" s="7">
        <v>0</v>
      </c>
      <c r="M58" s="7">
        <v>2340</v>
      </c>
      <c r="N58" s="7">
        <v>4991</v>
      </c>
      <c r="O58" s="7">
        <v>3442</v>
      </c>
    </row>
    <row r="59" spans="1:15" ht="12.75" customHeight="1">
      <c r="A59" s="8"/>
      <c r="B59" s="9" t="s">
        <v>107</v>
      </c>
      <c r="C59" s="10">
        <f aca="true" t="shared" si="12" ref="C59:O59">SUM(C52:C58)</f>
        <v>64174</v>
      </c>
      <c r="D59" s="10">
        <f t="shared" si="12"/>
        <v>38668</v>
      </c>
      <c r="E59" s="10">
        <f t="shared" si="12"/>
        <v>1741</v>
      </c>
      <c r="F59" s="10">
        <f t="shared" si="12"/>
        <v>23765</v>
      </c>
      <c r="G59" s="10">
        <f t="shared" si="12"/>
        <v>191602</v>
      </c>
      <c r="H59" s="10">
        <f t="shared" si="12"/>
        <v>90612</v>
      </c>
      <c r="I59" s="10">
        <f t="shared" si="12"/>
        <v>4525</v>
      </c>
      <c r="J59" s="10">
        <f t="shared" si="12"/>
        <v>96465</v>
      </c>
      <c r="K59" s="10">
        <f t="shared" si="12"/>
        <v>2442</v>
      </c>
      <c r="L59" s="10">
        <f t="shared" si="12"/>
        <v>0</v>
      </c>
      <c r="M59" s="10">
        <f t="shared" si="12"/>
        <v>21185</v>
      </c>
      <c r="N59" s="10">
        <f t="shared" si="12"/>
        <v>7499</v>
      </c>
      <c r="O59" s="10">
        <f t="shared" si="12"/>
        <v>5950</v>
      </c>
    </row>
    <row r="60" spans="1:15" ht="12.75" customHeight="1">
      <c r="A60" s="5" t="s">
        <v>108</v>
      </c>
      <c r="B60" s="6" t="s">
        <v>109</v>
      </c>
      <c r="C60" s="7">
        <v>11176</v>
      </c>
      <c r="D60" s="7">
        <v>7266</v>
      </c>
      <c r="E60" s="7">
        <v>1063</v>
      </c>
      <c r="F60" s="7">
        <f aca="true" t="shared" si="13" ref="F60:F68">SUM(C60-D60-E60)</f>
        <v>2847</v>
      </c>
      <c r="G60" s="7">
        <v>30349</v>
      </c>
      <c r="H60" s="7">
        <v>16878</v>
      </c>
      <c r="I60" s="7">
        <v>2753</v>
      </c>
      <c r="J60" s="7">
        <f aca="true" t="shared" si="14" ref="J60:J68">SUM(G60-H60-I60)</f>
        <v>10718</v>
      </c>
      <c r="K60" s="7">
        <v>26</v>
      </c>
      <c r="L60" s="7">
        <v>0</v>
      </c>
      <c r="M60" s="7">
        <v>1894</v>
      </c>
      <c r="N60" s="7">
        <v>175</v>
      </c>
      <c r="O60" s="7">
        <v>130</v>
      </c>
    </row>
    <row r="61" spans="1:15" ht="12.75" customHeight="1">
      <c r="A61" s="5" t="s">
        <v>110</v>
      </c>
      <c r="B61" s="6" t="s">
        <v>111</v>
      </c>
      <c r="C61" s="7">
        <v>4644</v>
      </c>
      <c r="D61" s="7">
        <v>2734</v>
      </c>
      <c r="E61" s="7">
        <v>91</v>
      </c>
      <c r="F61" s="7">
        <f t="shared" si="13"/>
        <v>1819</v>
      </c>
      <c r="G61" s="7">
        <v>12764</v>
      </c>
      <c r="H61" s="7">
        <v>6302</v>
      </c>
      <c r="I61" s="7">
        <v>237</v>
      </c>
      <c r="J61" s="7">
        <f t="shared" si="14"/>
        <v>6225</v>
      </c>
      <c r="K61" s="7">
        <v>18</v>
      </c>
      <c r="L61" s="7">
        <v>0</v>
      </c>
      <c r="M61" s="7">
        <v>1855</v>
      </c>
      <c r="N61" s="7">
        <v>31</v>
      </c>
      <c r="O61" s="7">
        <v>31</v>
      </c>
    </row>
    <row r="62" spans="1:15" ht="12.75" customHeight="1">
      <c r="A62" s="5" t="s">
        <v>112</v>
      </c>
      <c r="B62" s="6" t="s">
        <v>113</v>
      </c>
      <c r="C62" s="7">
        <v>4243</v>
      </c>
      <c r="D62" s="7">
        <v>2500</v>
      </c>
      <c r="E62" s="7">
        <v>234</v>
      </c>
      <c r="F62" s="7">
        <f t="shared" si="13"/>
        <v>1509</v>
      </c>
      <c r="G62" s="7">
        <v>17263</v>
      </c>
      <c r="H62" s="7">
        <v>6649</v>
      </c>
      <c r="I62" s="7">
        <v>679</v>
      </c>
      <c r="J62" s="7">
        <f t="shared" si="14"/>
        <v>9935</v>
      </c>
      <c r="K62" s="7">
        <v>145</v>
      </c>
      <c r="L62" s="7">
        <v>0</v>
      </c>
      <c r="M62" s="7">
        <v>2270</v>
      </c>
      <c r="N62" s="7">
        <v>85</v>
      </c>
      <c r="O62" s="7">
        <v>85</v>
      </c>
    </row>
    <row r="63" spans="1:15" ht="12.75" customHeight="1">
      <c r="A63" s="5" t="s">
        <v>114</v>
      </c>
      <c r="B63" s="6" t="s">
        <v>115</v>
      </c>
      <c r="C63" s="7">
        <v>8401</v>
      </c>
      <c r="D63" s="7">
        <v>5779</v>
      </c>
      <c r="E63" s="7">
        <v>534</v>
      </c>
      <c r="F63" s="7">
        <f t="shared" si="13"/>
        <v>2088</v>
      </c>
      <c r="G63" s="7">
        <v>26843</v>
      </c>
      <c r="H63" s="7">
        <v>14237</v>
      </c>
      <c r="I63" s="7">
        <v>1646</v>
      </c>
      <c r="J63" s="7">
        <f t="shared" si="14"/>
        <v>10960</v>
      </c>
      <c r="K63" s="7">
        <v>60</v>
      </c>
      <c r="L63" s="7">
        <v>0</v>
      </c>
      <c r="M63" s="7">
        <v>7011</v>
      </c>
      <c r="N63" s="7">
        <v>28</v>
      </c>
      <c r="O63" s="7">
        <v>28</v>
      </c>
    </row>
    <row r="64" spans="1:15" ht="12.75" customHeight="1">
      <c r="A64" s="5" t="s">
        <v>116</v>
      </c>
      <c r="B64" s="6" t="s">
        <v>117</v>
      </c>
      <c r="C64" s="7">
        <v>5759</v>
      </c>
      <c r="D64" s="7">
        <v>3246</v>
      </c>
      <c r="E64" s="7">
        <v>645</v>
      </c>
      <c r="F64" s="7">
        <f t="shared" si="13"/>
        <v>1868</v>
      </c>
      <c r="G64" s="7">
        <v>19104</v>
      </c>
      <c r="H64" s="7">
        <v>8755</v>
      </c>
      <c r="I64" s="7">
        <v>1347</v>
      </c>
      <c r="J64" s="7">
        <f t="shared" si="14"/>
        <v>9002</v>
      </c>
      <c r="K64" s="7">
        <v>3</v>
      </c>
      <c r="L64" s="7">
        <v>0</v>
      </c>
      <c r="M64" s="7">
        <v>500</v>
      </c>
      <c r="N64" s="7">
        <v>202</v>
      </c>
      <c r="O64" s="7">
        <v>202</v>
      </c>
    </row>
    <row r="65" spans="1:15" ht="12.75" customHeight="1">
      <c r="A65" s="5" t="s">
        <v>118</v>
      </c>
      <c r="B65" s="6" t="s">
        <v>119</v>
      </c>
      <c r="C65" s="7">
        <v>4415</v>
      </c>
      <c r="D65" s="7">
        <v>2347</v>
      </c>
      <c r="E65" s="7">
        <v>455</v>
      </c>
      <c r="F65" s="7">
        <f t="shared" si="13"/>
        <v>1613</v>
      </c>
      <c r="G65" s="7">
        <v>20745</v>
      </c>
      <c r="H65" s="7">
        <v>5885</v>
      </c>
      <c r="I65" s="7">
        <v>1146</v>
      </c>
      <c r="J65" s="7">
        <f t="shared" si="14"/>
        <v>13714</v>
      </c>
      <c r="K65" s="7">
        <v>13</v>
      </c>
      <c r="L65" s="7">
        <v>0</v>
      </c>
      <c r="M65" s="7">
        <v>5108</v>
      </c>
      <c r="N65" s="7">
        <v>200</v>
      </c>
      <c r="O65" s="7">
        <v>200</v>
      </c>
    </row>
    <row r="66" spans="1:15" ht="12.75" customHeight="1">
      <c r="A66" s="5" t="s">
        <v>120</v>
      </c>
      <c r="B66" s="6" t="s">
        <v>121</v>
      </c>
      <c r="C66" s="7">
        <v>5917</v>
      </c>
      <c r="D66" s="7">
        <v>2759</v>
      </c>
      <c r="E66" s="7">
        <v>131</v>
      </c>
      <c r="F66" s="7">
        <f t="shared" si="13"/>
        <v>3027</v>
      </c>
      <c r="G66" s="7">
        <v>22520</v>
      </c>
      <c r="H66" s="7">
        <v>7116</v>
      </c>
      <c r="I66" s="7">
        <v>308</v>
      </c>
      <c r="J66" s="7">
        <f t="shared" si="14"/>
        <v>15096</v>
      </c>
      <c r="K66" s="7">
        <v>633</v>
      </c>
      <c r="L66" s="7">
        <v>0</v>
      </c>
      <c r="M66" s="7">
        <v>8569</v>
      </c>
      <c r="N66" s="7">
        <v>0</v>
      </c>
      <c r="O66" s="7">
        <v>0</v>
      </c>
    </row>
    <row r="67" spans="1:15" ht="12.75" customHeight="1">
      <c r="A67" s="5" t="s">
        <v>122</v>
      </c>
      <c r="B67" s="6" t="s">
        <v>123</v>
      </c>
      <c r="C67" s="7">
        <v>7382</v>
      </c>
      <c r="D67" s="7">
        <v>2967</v>
      </c>
      <c r="E67" s="7">
        <v>0</v>
      </c>
      <c r="F67" s="7">
        <f t="shared" si="13"/>
        <v>4415</v>
      </c>
      <c r="G67" s="7">
        <v>26653</v>
      </c>
      <c r="H67" s="7">
        <v>7686</v>
      </c>
      <c r="I67" s="7">
        <v>0</v>
      </c>
      <c r="J67" s="7">
        <f t="shared" si="14"/>
        <v>18967</v>
      </c>
      <c r="K67" s="7">
        <v>435</v>
      </c>
      <c r="L67" s="7">
        <v>0</v>
      </c>
      <c r="M67" s="7">
        <v>8293</v>
      </c>
      <c r="N67" s="7">
        <v>56</v>
      </c>
      <c r="O67" s="7">
        <v>56</v>
      </c>
    </row>
    <row r="68" spans="1:15" ht="12.75" customHeight="1">
      <c r="A68" s="5" t="s">
        <v>124</v>
      </c>
      <c r="B68" s="6" t="s">
        <v>125</v>
      </c>
      <c r="C68" s="7">
        <v>5546</v>
      </c>
      <c r="D68" s="7">
        <v>3823</v>
      </c>
      <c r="E68" s="7">
        <v>139</v>
      </c>
      <c r="F68" s="7">
        <f t="shared" si="13"/>
        <v>1584</v>
      </c>
      <c r="G68" s="7">
        <v>16463</v>
      </c>
      <c r="H68" s="7">
        <v>7997</v>
      </c>
      <c r="I68" s="7">
        <v>608</v>
      </c>
      <c r="J68" s="7">
        <f t="shared" si="14"/>
        <v>7858</v>
      </c>
      <c r="K68" s="7">
        <v>8</v>
      </c>
      <c r="L68" s="7">
        <v>0</v>
      </c>
      <c r="M68" s="7">
        <v>1363</v>
      </c>
      <c r="N68" s="7">
        <v>0</v>
      </c>
      <c r="O68" s="7">
        <v>0</v>
      </c>
    </row>
    <row r="69" spans="1:15" ht="12.75" customHeight="1">
      <c r="A69" s="8"/>
      <c r="B69" s="9" t="s">
        <v>126</v>
      </c>
      <c r="C69" s="10">
        <f aca="true" t="shared" si="15" ref="C69:O69">SUM(C60:C68)</f>
        <v>57483</v>
      </c>
      <c r="D69" s="10">
        <f t="shared" si="15"/>
        <v>33421</v>
      </c>
      <c r="E69" s="10">
        <f t="shared" si="15"/>
        <v>3292</v>
      </c>
      <c r="F69" s="10">
        <f t="shared" si="15"/>
        <v>20770</v>
      </c>
      <c r="G69" s="10">
        <f t="shared" si="15"/>
        <v>192704</v>
      </c>
      <c r="H69" s="10">
        <f t="shared" si="15"/>
        <v>81505</v>
      </c>
      <c r="I69" s="10">
        <f t="shared" si="15"/>
        <v>8724</v>
      </c>
      <c r="J69" s="10">
        <f t="shared" si="15"/>
        <v>102475</v>
      </c>
      <c r="K69" s="10">
        <f t="shared" si="15"/>
        <v>1341</v>
      </c>
      <c r="L69" s="10">
        <f t="shared" si="15"/>
        <v>0</v>
      </c>
      <c r="M69" s="10">
        <f t="shared" si="15"/>
        <v>36863</v>
      </c>
      <c r="N69" s="10">
        <f t="shared" si="15"/>
        <v>777</v>
      </c>
      <c r="O69" s="10">
        <f t="shared" si="15"/>
        <v>732</v>
      </c>
    </row>
    <row r="70" spans="1:15" ht="12.75" customHeight="1">
      <c r="A70" s="5" t="s">
        <v>127</v>
      </c>
      <c r="B70" s="6" t="s">
        <v>128</v>
      </c>
      <c r="C70" s="7">
        <v>3865</v>
      </c>
      <c r="D70" s="7">
        <v>2467</v>
      </c>
      <c r="E70" s="7">
        <v>349</v>
      </c>
      <c r="F70" s="7">
        <f aca="true" t="shared" si="16" ref="F70:F79">SUM(C70-D70-E70)</f>
        <v>1049</v>
      </c>
      <c r="G70" s="7">
        <v>12313</v>
      </c>
      <c r="H70" s="7">
        <v>6566</v>
      </c>
      <c r="I70" s="7">
        <v>1263</v>
      </c>
      <c r="J70" s="7">
        <f aca="true" t="shared" si="17" ref="J70:J79">SUM(G70-H70-I70)</f>
        <v>4484</v>
      </c>
      <c r="K70" s="7">
        <v>51</v>
      </c>
      <c r="L70" s="7">
        <v>0</v>
      </c>
      <c r="M70" s="7">
        <v>545</v>
      </c>
      <c r="N70" s="7">
        <v>83</v>
      </c>
      <c r="O70" s="7">
        <v>83</v>
      </c>
    </row>
    <row r="71" spans="1:15" ht="12.75" customHeight="1">
      <c r="A71" s="5" t="s">
        <v>129</v>
      </c>
      <c r="B71" s="6" t="s">
        <v>130</v>
      </c>
      <c r="C71" s="7">
        <v>16502</v>
      </c>
      <c r="D71" s="7">
        <v>9871</v>
      </c>
      <c r="E71" s="7">
        <v>624</v>
      </c>
      <c r="F71" s="7">
        <f t="shared" si="16"/>
        <v>6007</v>
      </c>
      <c r="G71" s="7">
        <v>36184</v>
      </c>
      <c r="H71" s="7">
        <v>17408</v>
      </c>
      <c r="I71" s="7">
        <v>1546</v>
      </c>
      <c r="J71" s="7">
        <f t="shared" si="17"/>
        <v>17230</v>
      </c>
      <c r="K71" s="7">
        <v>378</v>
      </c>
      <c r="L71" s="7">
        <v>0</v>
      </c>
      <c r="M71" s="7">
        <v>1144</v>
      </c>
      <c r="N71" s="7">
        <v>481</v>
      </c>
      <c r="O71" s="7">
        <v>481</v>
      </c>
    </row>
    <row r="72" spans="1:15" ht="12.75" customHeight="1">
      <c r="A72" s="5" t="s">
        <v>131</v>
      </c>
      <c r="B72" s="6" t="s">
        <v>132</v>
      </c>
      <c r="C72" s="7">
        <v>3738</v>
      </c>
      <c r="D72" s="7">
        <v>2877</v>
      </c>
      <c r="E72" s="7">
        <v>0</v>
      </c>
      <c r="F72" s="7">
        <f t="shared" si="16"/>
        <v>861</v>
      </c>
      <c r="G72" s="7">
        <v>10876</v>
      </c>
      <c r="H72" s="7">
        <v>6616</v>
      </c>
      <c r="I72" s="7">
        <v>0</v>
      </c>
      <c r="J72" s="7">
        <f t="shared" si="17"/>
        <v>4260</v>
      </c>
      <c r="K72" s="7">
        <v>88</v>
      </c>
      <c r="L72" s="7">
        <v>0</v>
      </c>
      <c r="M72" s="7">
        <v>1495</v>
      </c>
      <c r="N72" s="7">
        <v>27</v>
      </c>
      <c r="O72" s="7">
        <v>27</v>
      </c>
    </row>
    <row r="73" spans="1:15" ht="12.75" customHeight="1">
      <c r="A73" s="5" t="s">
        <v>133</v>
      </c>
      <c r="B73" s="6" t="s">
        <v>134</v>
      </c>
      <c r="C73" s="7">
        <v>8024</v>
      </c>
      <c r="D73" s="7">
        <v>5362</v>
      </c>
      <c r="E73" s="7">
        <v>74</v>
      </c>
      <c r="F73" s="7">
        <f t="shared" si="16"/>
        <v>2588</v>
      </c>
      <c r="G73" s="7">
        <v>21013</v>
      </c>
      <c r="H73" s="7">
        <v>10773</v>
      </c>
      <c r="I73" s="7">
        <v>144</v>
      </c>
      <c r="J73" s="7">
        <f t="shared" si="17"/>
        <v>10096</v>
      </c>
      <c r="K73" s="7">
        <v>186</v>
      </c>
      <c r="L73" s="7">
        <v>0</v>
      </c>
      <c r="M73" s="7">
        <v>869</v>
      </c>
      <c r="N73" s="7">
        <v>2730</v>
      </c>
      <c r="O73" s="7">
        <v>2730</v>
      </c>
    </row>
    <row r="74" spans="1:15" ht="12.75" customHeight="1">
      <c r="A74" s="5" t="s">
        <v>135</v>
      </c>
      <c r="B74" s="6" t="s">
        <v>136</v>
      </c>
      <c r="C74" s="7">
        <v>5720</v>
      </c>
      <c r="D74" s="7">
        <v>4144</v>
      </c>
      <c r="E74" s="7">
        <v>216</v>
      </c>
      <c r="F74" s="7">
        <f t="shared" si="16"/>
        <v>1360</v>
      </c>
      <c r="G74" s="7">
        <v>13280</v>
      </c>
      <c r="H74" s="7">
        <v>7376</v>
      </c>
      <c r="I74" s="7">
        <v>473</v>
      </c>
      <c r="J74" s="7">
        <f t="shared" si="17"/>
        <v>5431</v>
      </c>
      <c r="K74" s="7">
        <v>33</v>
      </c>
      <c r="L74" s="7">
        <v>0</v>
      </c>
      <c r="M74" s="7">
        <v>81</v>
      </c>
      <c r="N74" s="7">
        <v>100</v>
      </c>
      <c r="O74" s="7">
        <v>100</v>
      </c>
    </row>
    <row r="75" spans="1:15" ht="12.75" customHeight="1">
      <c r="A75" s="5" t="s">
        <v>137</v>
      </c>
      <c r="B75" s="6" t="s">
        <v>138</v>
      </c>
      <c r="C75" s="7">
        <v>2567</v>
      </c>
      <c r="D75" s="7">
        <v>1929</v>
      </c>
      <c r="E75" s="7">
        <v>95</v>
      </c>
      <c r="F75" s="7">
        <f t="shared" si="16"/>
        <v>543</v>
      </c>
      <c r="G75" s="7">
        <v>5907</v>
      </c>
      <c r="H75" s="7">
        <v>3578</v>
      </c>
      <c r="I75" s="7">
        <v>182</v>
      </c>
      <c r="J75" s="7">
        <f t="shared" si="17"/>
        <v>2147</v>
      </c>
      <c r="K75" s="7">
        <v>5</v>
      </c>
      <c r="L75" s="7">
        <v>0</v>
      </c>
      <c r="M75" s="7">
        <v>2</v>
      </c>
      <c r="N75" s="7">
        <v>0</v>
      </c>
      <c r="O75" s="7">
        <v>0</v>
      </c>
    </row>
    <row r="76" spans="1:15" ht="12.75" customHeight="1">
      <c r="A76" s="5" t="s">
        <v>139</v>
      </c>
      <c r="B76" s="6" t="s">
        <v>140</v>
      </c>
      <c r="C76" s="7">
        <v>5207</v>
      </c>
      <c r="D76" s="7">
        <v>3989</v>
      </c>
      <c r="E76" s="7">
        <v>112</v>
      </c>
      <c r="F76" s="7">
        <f t="shared" si="16"/>
        <v>1106</v>
      </c>
      <c r="G76" s="7">
        <v>13536</v>
      </c>
      <c r="H76" s="7">
        <v>8190</v>
      </c>
      <c r="I76" s="7">
        <v>272</v>
      </c>
      <c r="J76" s="7">
        <f t="shared" si="17"/>
        <v>5074</v>
      </c>
      <c r="K76" s="7">
        <v>0</v>
      </c>
      <c r="L76" s="7">
        <v>0</v>
      </c>
      <c r="M76" s="7">
        <v>553</v>
      </c>
      <c r="N76" s="7">
        <v>28</v>
      </c>
      <c r="O76" s="7">
        <v>28</v>
      </c>
    </row>
    <row r="77" spans="1:15" ht="12.75" customHeight="1">
      <c r="A77" s="5" t="s">
        <v>141</v>
      </c>
      <c r="B77" s="6" t="s">
        <v>142</v>
      </c>
      <c r="C77" s="7">
        <v>4056</v>
      </c>
      <c r="D77" s="7">
        <v>2713</v>
      </c>
      <c r="E77" s="7">
        <v>75</v>
      </c>
      <c r="F77" s="7">
        <f t="shared" si="16"/>
        <v>1268</v>
      </c>
      <c r="G77" s="7">
        <v>9539</v>
      </c>
      <c r="H77" s="7">
        <v>5482</v>
      </c>
      <c r="I77" s="7">
        <v>166</v>
      </c>
      <c r="J77" s="7">
        <f t="shared" si="17"/>
        <v>3891</v>
      </c>
      <c r="K77" s="7">
        <v>91</v>
      </c>
      <c r="L77" s="7">
        <v>0</v>
      </c>
      <c r="M77" s="7">
        <v>377</v>
      </c>
      <c r="N77" s="7">
        <v>81</v>
      </c>
      <c r="O77" s="7">
        <v>81</v>
      </c>
    </row>
    <row r="78" spans="1:15" ht="12.75" customHeight="1">
      <c r="A78" s="5" t="s">
        <v>143</v>
      </c>
      <c r="B78" s="6" t="s">
        <v>144</v>
      </c>
      <c r="C78" s="7">
        <v>3351</v>
      </c>
      <c r="D78" s="7">
        <v>2575</v>
      </c>
      <c r="E78" s="7">
        <v>0</v>
      </c>
      <c r="F78" s="7">
        <f t="shared" si="16"/>
        <v>776</v>
      </c>
      <c r="G78" s="7">
        <v>9135</v>
      </c>
      <c r="H78" s="7">
        <v>5530</v>
      </c>
      <c r="I78" s="7">
        <v>0</v>
      </c>
      <c r="J78" s="7">
        <f t="shared" si="17"/>
        <v>3605</v>
      </c>
      <c r="K78" s="7">
        <v>40</v>
      </c>
      <c r="L78" s="7">
        <v>0</v>
      </c>
      <c r="M78" s="7">
        <v>42</v>
      </c>
      <c r="N78" s="7">
        <v>90</v>
      </c>
      <c r="O78" s="7">
        <v>90</v>
      </c>
    </row>
    <row r="79" spans="1:15" ht="12.75" customHeight="1">
      <c r="A79" s="5" t="s">
        <v>145</v>
      </c>
      <c r="B79" s="6" t="s">
        <v>146</v>
      </c>
      <c r="C79" s="7">
        <v>3687</v>
      </c>
      <c r="D79" s="7">
        <v>2731</v>
      </c>
      <c r="E79" s="7">
        <v>122</v>
      </c>
      <c r="F79" s="7">
        <f t="shared" si="16"/>
        <v>834</v>
      </c>
      <c r="G79" s="7">
        <v>10162</v>
      </c>
      <c r="H79" s="7">
        <v>5604</v>
      </c>
      <c r="I79" s="7">
        <v>390</v>
      </c>
      <c r="J79" s="7">
        <f t="shared" si="17"/>
        <v>4168</v>
      </c>
      <c r="K79" s="7">
        <v>133</v>
      </c>
      <c r="L79" s="7">
        <v>0</v>
      </c>
      <c r="M79" s="7">
        <v>1736</v>
      </c>
      <c r="N79" s="7">
        <v>40</v>
      </c>
      <c r="O79" s="7">
        <v>40</v>
      </c>
    </row>
    <row r="80" spans="1:15" ht="12.75" customHeight="1">
      <c r="A80" s="8"/>
      <c r="B80" s="9" t="s">
        <v>147</v>
      </c>
      <c r="C80" s="10">
        <f aca="true" t="shared" si="18" ref="C80:O80">SUM(C70:C79)</f>
        <v>56717</v>
      </c>
      <c r="D80" s="10">
        <f t="shared" si="18"/>
        <v>38658</v>
      </c>
      <c r="E80" s="10">
        <f t="shared" si="18"/>
        <v>1667</v>
      </c>
      <c r="F80" s="10">
        <f t="shared" si="18"/>
        <v>16392</v>
      </c>
      <c r="G80" s="10">
        <f t="shared" si="18"/>
        <v>141945</v>
      </c>
      <c r="H80" s="10">
        <f t="shared" si="18"/>
        <v>77123</v>
      </c>
      <c r="I80" s="10">
        <f t="shared" si="18"/>
        <v>4436</v>
      </c>
      <c r="J80" s="10">
        <f t="shared" si="18"/>
        <v>60386</v>
      </c>
      <c r="K80" s="10">
        <f t="shared" si="18"/>
        <v>1005</v>
      </c>
      <c r="L80" s="10">
        <f t="shared" si="18"/>
        <v>0</v>
      </c>
      <c r="M80" s="10">
        <f t="shared" si="18"/>
        <v>6844</v>
      </c>
      <c r="N80" s="10">
        <f t="shared" si="18"/>
        <v>3660</v>
      </c>
      <c r="O80" s="10">
        <f t="shared" si="18"/>
        <v>3660</v>
      </c>
    </row>
    <row r="81" spans="1:15" ht="12.75" customHeight="1">
      <c r="A81" s="5" t="s">
        <v>148</v>
      </c>
      <c r="B81" s="6" t="s">
        <v>149</v>
      </c>
      <c r="C81" s="7">
        <v>6045</v>
      </c>
      <c r="D81" s="7">
        <v>3877</v>
      </c>
      <c r="E81" s="7">
        <v>229</v>
      </c>
      <c r="F81" s="7">
        <f>SUM(C81-D81-E81)</f>
        <v>1939</v>
      </c>
      <c r="G81" s="7">
        <v>22033</v>
      </c>
      <c r="H81" s="7">
        <v>11836</v>
      </c>
      <c r="I81" s="7">
        <v>891</v>
      </c>
      <c r="J81" s="7">
        <f>SUM(G81-H81-I81)</f>
        <v>9306</v>
      </c>
      <c r="K81" s="7">
        <v>34</v>
      </c>
      <c r="L81" s="7">
        <v>0</v>
      </c>
      <c r="M81" s="7">
        <v>1591</v>
      </c>
      <c r="N81" s="7">
        <v>230</v>
      </c>
      <c r="O81" s="7">
        <v>230</v>
      </c>
    </row>
    <row r="82" spans="1:15" ht="12.75" customHeight="1">
      <c r="A82" s="5" t="s">
        <v>150</v>
      </c>
      <c r="B82" s="6" t="s">
        <v>151</v>
      </c>
      <c r="C82" s="7">
        <v>2550</v>
      </c>
      <c r="D82" s="7">
        <v>1868</v>
      </c>
      <c r="E82" s="7">
        <v>0</v>
      </c>
      <c r="F82" s="7">
        <f>SUM(C82-D82-E82)</f>
        <v>682</v>
      </c>
      <c r="G82" s="7">
        <v>8113</v>
      </c>
      <c r="H82" s="7">
        <v>5757</v>
      </c>
      <c r="I82" s="7">
        <v>0</v>
      </c>
      <c r="J82" s="7">
        <f>SUM(G82-H82-I82)</f>
        <v>2356</v>
      </c>
      <c r="K82" s="7">
        <v>13</v>
      </c>
      <c r="L82" s="7">
        <v>0</v>
      </c>
      <c r="M82" s="7">
        <v>495</v>
      </c>
      <c r="N82" s="7">
        <v>25</v>
      </c>
      <c r="O82" s="7">
        <v>25</v>
      </c>
    </row>
    <row r="83" spans="1:15" ht="12.75" customHeight="1">
      <c r="A83" s="5" t="s">
        <v>152</v>
      </c>
      <c r="B83" s="6" t="s">
        <v>153</v>
      </c>
      <c r="C83" s="7">
        <v>982</v>
      </c>
      <c r="D83" s="7">
        <v>698</v>
      </c>
      <c r="E83" s="7">
        <v>129</v>
      </c>
      <c r="F83" s="7">
        <f>SUM(C83-D83-E83)</f>
        <v>155</v>
      </c>
      <c r="G83" s="7">
        <v>5993</v>
      </c>
      <c r="H83" s="7">
        <v>2587</v>
      </c>
      <c r="I83" s="7">
        <v>552</v>
      </c>
      <c r="J83" s="7">
        <f>SUM(G83-H83-I83)</f>
        <v>2854</v>
      </c>
      <c r="K83" s="7">
        <v>0</v>
      </c>
      <c r="L83" s="7">
        <v>0</v>
      </c>
      <c r="M83" s="7">
        <v>811</v>
      </c>
      <c r="N83" s="7">
        <v>0</v>
      </c>
      <c r="O83" s="7">
        <v>0</v>
      </c>
    </row>
    <row r="84" spans="1:15" ht="12.75" customHeight="1">
      <c r="A84" s="5" t="s">
        <v>154</v>
      </c>
      <c r="B84" s="6" t="s">
        <v>155</v>
      </c>
      <c r="C84" s="7">
        <v>2462</v>
      </c>
      <c r="D84" s="7">
        <v>2010</v>
      </c>
      <c r="E84" s="7">
        <v>0</v>
      </c>
      <c r="F84" s="7">
        <f>SUM(C84-D84-E84)</f>
        <v>452</v>
      </c>
      <c r="G84" s="7">
        <v>10056</v>
      </c>
      <c r="H84" s="7">
        <v>6316</v>
      </c>
      <c r="I84" s="7">
        <v>0</v>
      </c>
      <c r="J84" s="7">
        <f>SUM(G84-H84-I84)</f>
        <v>3740</v>
      </c>
      <c r="K84" s="7">
        <v>4</v>
      </c>
      <c r="L84" s="7">
        <v>0</v>
      </c>
      <c r="M84" s="7">
        <v>1154</v>
      </c>
      <c r="N84" s="7">
        <v>147</v>
      </c>
      <c r="O84" s="7">
        <v>147</v>
      </c>
    </row>
    <row r="85" spans="1:15" ht="12.75" customHeight="1">
      <c r="A85" s="5" t="s">
        <v>156</v>
      </c>
      <c r="B85" s="6" t="s">
        <v>157</v>
      </c>
      <c r="C85" s="7">
        <v>3843</v>
      </c>
      <c r="D85" s="7">
        <v>2825</v>
      </c>
      <c r="E85" s="7">
        <v>125</v>
      </c>
      <c r="F85" s="7">
        <f>SUM(C85-D85-E85)</f>
        <v>893</v>
      </c>
      <c r="G85" s="7">
        <v>10912</v>
      </c>
      <c r="H85" s="7">
        <v>6646</v>
      </c>
      <c r="I85" s="7">
        <v>325</v>
      </c>
      <c r="J85" s="7">
        <f>SUM(G85-H85-I85)</f>
        <v>3941</v>
      </c>
      <c r="K85" s="7">
        <v>57</v>
      </c>
      <c r="L85" s="7">
        <v>0</v>
      </c>
      <c r="M85" s="7">
        <v>870</v>
      </c>
      <c r="N85" s="7">
        <v>109</v>
      </c>
      <c r="O85" s="7">
        <v>95</v>
      </c>
    </row>
    <row r="86" spans="1:15" ht="12.75" customHeight="1">
      <c r="A86" s="8"/>
      <c r="B86" s="9" t="s">
        <v>158</v>
      </c>
      <c r="C86" s="10">
        <f aca="true" t="shared" si="19" ref="C86:O86">SUM(C81:C85)</f>
        <v>15882</v>
      </c>
      <c r="D86" s="10">
        <f t="shared" si="19"/>
        <v>11278</v>
      </c>
      <c r="E86" s="10">
        <f t="shared" si="19"/>
        <v>483</v>
      </c>
      <c r="F86" s="10">
        <f t="shared" si="19"/>
        <v>4121</v>
      </c>
      <c r="G86" s="10">
        <f t="shared" si="19"/>
        <v>57107</v>
      </c>
      <c r="H86" s="10">
        <f t="shared" si="19"/>
        <v>33142</v>
      </c>
      <c r="I86" s="10">
        <f t="shared" si="19"/>
        <v>1768</v>
      </c>
      <c r="J86" s="10">
        <f t="shared" si="19"/>
        <v>22197</v>
      </c>
      <c r="K86" s="10">
        <f t="shared" si="19"/>
        <v>108</v>
      </c>
      <c r="L86" s="10">
        <f t="shared" si="19"/>
        <v>0</v>
      </c>
      <c r="M86" s="10">
        <f t="shared" si="19"/>
        <v>4921</v>
      </c>
      <c r="N86" s="10">
        <f t="shared" si="19"/>
        <v>511</v>
      </c>
      <c r="O86" s="10">
        <f t="shared" si="19"/>
        <v>497</v>
      </c>
    </row>
    <row r="87" spans="1:15" ht="12.75" customHeight="1">
      <c r="A87" s="5" t="s">
        <v>159</v>
      </c>
      <c r="B87" s="6" t="s">
        <v>160</v>
      </c>
      <c r="C87" s="7">
        <v>7695</v>
      </c>
      <c r="D87" s="7">
        <v>4647</v>
      </c>
      <c r="E87" s="7">
        <v>0</v>
      </c>
      <c r="F87" s="7">
        <f>SUM(C87-D87-E87)</f>
        <v>3048</v>
      </c>
      <c r="G87" s="7">
        <v>30729</v>
      </c>
      <c r="H87" s="7">
        <v>14723</v>
      </c>
      <c r="I87" s="7">
        <v>0</v>
      </c>
      <c r="J87" s="7">
        <f>SUM(G87-H87-I87)</f>
        <v>16006</v>
      </c>
      <c r="K87" s="7">
        <v>27</v>
      </c>
      <c r="L87" s="7">
        <v>0</v>
      </c>
      <c r="M87" s="7">
        <v>2768</v>
      </c>
      <c r="N87" s="7">
        <v>113</v>
      </c>
      <c r="O87" s="7">
        <v>113</v>
      </c>
    </row>
    <row r="88" spans="1:15" ht="12.75" customHeight="1">
      <c r="A88" s="5" t="s">
        <v>161</v>
      </c>
      <c r="B88" s="6" t="s">
        <v>162</v>
      </c>
      <c r="C88" s="7">
        <v>3288</v>
      </c>
      <c r="D88" s="7">
        <v>1837</v>
      </c>
      <c r="E88" s="7">
        <v>256</v>
      </c>
      <c r="F88" s="7">
        <f>SUM(C88-D88-E88)</f>
        <v>1195</v>
      </c>
      <c r="G88" s="7">
        <v>9954</v>
      </c>
      <c r="H88" s="7">
        <v>5056</v>
      </c>
      <c r="I88" s="7">
        <v>734</v>
      </c>
      <c r="J88" s="7">
        <f>SUM(G88-H88-I88)</f>
        <v>4164</v>
      </c>
      <c r="K88" s="7">
        <v>9</v>
      </c>
      <c r="L88" s="7">
        <v>0</v>
      </c>
      <c r="M88" s="7">
        <v>1193</v>
      </c>
      <c r="N88" s="7">
        <v>0</v>
      </c>
      <c r="O88" s="7">
        <v>0</v>
      </c>
    </row>
    <row r="89" spans="1:15" ht="12.75" customHeight="1">
      <c r="A89" s="8"/>
      <c r="B89" s="9" t="s">
        <v>163</v>
      </c>
      <c r="C89" s="10">
        <f aca="true" t="shared" si="20" ref="C89:O89">SUM(C87:C88)</f>
        <v>10983</v>
      </c>
      <c r="D89" s="10">
        <f t="shared" si="20"/>
        <v>6484</v>
      </c>
      <c r="E89" s="10">
        <f t="shared" si="20"/>
        <v>256</v>
      </c>
      <c r="F89" s="10">
        <f t="shared" si="20"/>
        <v>4243</v>
      </c>
      <c r="G89" s="10">
        <f t="shared" si="20"/>
        <v>40683</v>
      </c>
      <c r="H89" s="10">
        <f t="shared" si="20"/>
        <v>19779</v>
      </c>
      <c r="I89" s="10">
        <f t="shared" si="20"/>
        <v>734</v>
      </c>
      <c r="J89" s="10">
        <f t="shared" si="20"/>
        <v>20170</v>
      </c>
      <c r="K89" s="10">
        <f t="shared" si="20"/>
        <v>36</v>
      </c>
      <c r="L89" s="10">
        <f t="shared" si="20"/>
        <v>0</v>
      </c>
      <c r="M89" s="10">
        <f t="shared" si="20"/>
        <v>3961</v>
      </c>
      <c r="N89" s="10">
        <f t="shared" si="20"/>
        <v>113</v>
      </c>
      <c r="O89" s="10">
        <f t="shared" si="20"/>
        <v>113</v>
      </c>
    </row>
    <row r="90" spans="1:15" ht="12.75" customHeight="1">
      <c r="A90" s="5" t="s">
        <v>164</v>
      </c>
      <c r="B90" s="6" t="s">
        <v>165</v>
      </c>
      <c r="C90" s="7">
        <v>4656</v>
      </c>
      <c r="D90" s="7">
        <v>2941</v>
      </c>
      <c r="E90" s="7">
        <v>472</v>
      </c>
      <c r="F90" s="7">
        <f>SUM(C90-D90-E90)</f>
        <v>1243</v>
      </c>
      <c r="G90" s="7">
        <v>20741</v>
      </c>
      <c r="H90" s="7">
        <v>9685</v>
      </c>
      <c r="I90" s="7">
        <v>1601</v>
      </c>
      <c r="J90" s="7">
        <f>SUM(G90-H90-I90)</f>
        <v>9455</v>
      </c>
      <c r="K90" s="7">
        <v>0</v>
      </c>
      <c r="L90" s="7">
        <v>0</v>
      </c>
      <c r="M90" s="7">
        <v>3072</v>
      </c>
      <c r="N90" s="7">
        <v>56</v>
      </c>
      <c r="O90" s="7">
        <v>56</v>
      </c>
    </row>
    <row r="91" spans="1:15" ht="12.75" customHeight="1">
      <c r="A91" s="5" t="s">
        <v>166</v>
      </c>
      <c r="B91" s="6" t="s">
        <v>167</v>
      </c>
      <c r="C91" s="7">
        <v>6141</v>
      </c>
      <c r="D91" s="7">
        <v>4770</v>
      </c>
      <c r="E91" s="7">
        <v>0</v>
      </c>
      <c r="F91" s="7">
        <f>SUM(C91-D91-E91)</f>
        <v>1371</v>
      </c>
      <c r="G91" s="7">
        <v>24490</v>
      </c>
      <c r="H91" s="7">
        <v>10984</v>
      </c>
      <c r="I91" s="7">
        <v>0</v>
      </c>
      <c r="J91" s="7">
        <f>SUM(G91-H91-I91)</f>
        <v>13506</v>
      </c>
      <c r="K91" s="7">
        <v>90</v>
      </c>
      <c r="L91" s="7">
        <v>0</v>
      </c>
      <c r="M91" s="7">
        <v>5181</v>
      </c>
      <c r="N91" s="7">
        <v>40</v>
      </c>
      <c r="O91" s="7">
        <v>40</v>
      </c>
    </row>
    <row r="92" spans="1:15" ht="12.75" customHeight="1">
      <c r="A92" s="5" t="s">
        <v>168</v>
      </c>
      <c r="B92" s="6" t="s">
        <v>169</v>
      </c>
      <c r="C92" s="7">
        <v>1984</v>
      </c>
      <c r="D92" s="7">
        <v>1532</v>
      </c>
      <c r="E92" s="7">
        <v>176</v>
      </c>
      <c r="F92" s="7">
        <f>SUM(C92-D92-E92)</f>
        <v>276</v>
      </c>
      <c r="G92" s="7">
        <v>5092</v>
      </c>
      <c r="H92" s="7">
        <v>2434</v>
      </c>
      <c r="I92" s="7">
        <v>619</v>
      </c>
      <c r="J92" s="7">
        <f>SUM(G92-H92-I92)</f>
        <v>2039</v>
      </c>
      <c r="K92" s="7">
        <v>4</v>
      </c>
      <c r="L92" s="7">
        <v>0</v>
      </c>
      <c r="M92" s="7">
        <v>430</v>
      </c>
      <c r="N92" s="7">
        <v>0</v>
      </c>
      <c r="O92" s="7">
        <v>0</v>
      </c>
    </row>
    <row r="93" spans="1:15" ht="12.75" customHeight="1">
      <c r="A93" s="5" t="s">
        <v>170</v>
      </c>
      <c r="B93" s="6" t="s">
        <v>171</v>
      </c>
      <c r="C93" s="7">
        <v>54022</v>
      </c>
      <c r="D93" s="7">
        <v>38093</v>
      </c>
      <c r="E93" s="7">
        <v>2075</v>
      </c>
      <c r="F93" s="7">
        <f>SUM(C93-D93-E93)</f>
        <v>13854</v>
      </c>
      <c r="G93" s="7">
        <v>121030</v>
      </c>
      <c r="H93" s="7">
        <v>58017</v>
      </c>
      <c r="I93" s="7">
        <v>4342</v>
      </c>
      <c r="J93" s="7">
        <f>SUM(G93-H93-I93)</f>
        <v>58671</v>
      </c>
      <c r="K93" s="7">
        <v>713</v>
      </c>
      <c r="L93" s="7">
        <v>0</v>
      </c>
      <c r="M93" s="7">
        <v>13792</v>
      </c>
      <c r="N93" s="7">
        <v>1295</v>
      </c>
      <c r="O93" s="7">
        <v>1071</v>
      </c>
    </row>
    <row r="94" spans="1:15" ht="12.75" customHeight="1">
      <c r="A94" s="5" t="s">
        <v>172</v>
      </c>
      <c r="B94" s="6" t="s">
        <v>173</v>
      </c>
      <c r="C94" s="7">
        <v>4770</v>
      </c>
      <c r="D94" s="7">
        <v>1850</v>
      </c>
      <c r="E94" s="7">
        <v>146</v>
      </c>
      <c r="F94" s="7">
        <f>SUM(C94-D94-E94)</f>
        <v>2774</v>
      </c>
      <c r="G94" s="7">
        <v>14040</v>
      </c>
      <c r="H94" s="7">
        <v>4792</v>
      </c>
      <c r="I94" s="7">
        <v>929</v>
      </c>
      <c r="J94" s="7">
        <f>SUM(G94-H94-I94)</f>
        <v>8319</v>
      </c>
      <c r="K94" s="7">
        <v>32</v>
      </c>
      <c r="L94" s="7">
        <v>0</v>
      </c>
      <c r="M94" s="7">
        <v>2174</v>
      </c>
      <c r="N94" s="7">
        <v>85</v>
      </c>
      <c r="O94" s="7">
        <v>85</v>
      </c>
    </row>
    <row r="95" spans="1:15" ht="12.75" customHeight="1">
      <c r="A95" s="8"/>
      <c r="B95" s="9" t="s">
        <v>174</v>
      </c>
      <c r="C95" s="10">
        <f aca="true" t="shared" si="21" ref="C95:O95">SUM(C90:C94)</f>
        <v>71573</v>
      </c>
      <c r="D95" s="10">
        <f t="shared" si="21"/>
        <v>49186</v>
      </c>
      <c r="E95" s="10">
        <f t="shared" si="21"/>
        <v>2869</v>
      </c>
      <c r="F95" s="10">
        <f t="shared" si="21"/>
        <v>19518</v>
      </c>
      <c r="G95" s="10">
        <f t="shared" si="21"/>
        <v>185393</v>
      </c>
      <c r="H95" s="10">
        <f t="shared" si="21"/>
        <v>85912</v>
      </c>
      <c r="I95" s="10">
        <f t="shared" si="21"/>
        <v>7491</v>
      </c>
      <c r="J95" s="10">
        <f t="shared" si="21"/>
        <v>91990</v>
      </c>
      <c r="K95" s="10">
        <f t="shared" si="21"/>
        <v>839</v>
      </c>
      <c r="L95" s="10">
        <f t="shared" si="21"/>
        <v>0</v>
      </c>
      <c r="M95" s="10">
        <f t="shared" si="21"/>
        <v>24649</v>
      </c>
      <c r="N95" s="10">
        <f t="shared" si="21"/>
        <v>1476</v>
      </c>
      <c r="O95" s="10">
        <f t="shared" si="21"/>
        <v>1252</v>
      </c>
    </row>
    <row r="96" spans="1:15" ht="12.75" customHeight="1">
      <c r="A96" s="5" t="s">
        <v>175</v>
      </c>
      <c r="B96" s="6" t="s">
        <v>176</v>
      </c>
      <c r="C96" s="7">
        <v>1573</v>
      </c>
      <c r="D96" s="7">
        <v>1119</v>
      </c>
      <c r="E96" s="7">
        <v>60</v>
      </c>
      <c r="F96" s="7">
        <f>SUM(C96-D96-E96)</f>
        <v>394</v>
      </c>
      <c r="G96" s="7">
        <v>7565</v>
      </c>
      <c r="H96" s="7">
        <v>3021</v>
      </c>
      <c r="I96" s="7">
        <v>234</v>
      </c>
      <c r="J96" s="7">
        <f>SUM(G96-H96-I96)</f>
        <v>4310</v>
      </c>
      <c r="K96" s="7">
        <v>0</v>
      </c>
      <c r="L96" s="7">
        <v>0</v>
      </c>
      <c r="M96" s="7">
        <v>1778</v>
      </c>
      <c r="N96" s="7">
        <v>24</v>
      </c>
      <c r="O96" s="7">
        <v>24</v>
      </c>
    </row>
    <row r="97" spans="1:15" ht="12.75" customHeight="1">
      <c r="A97" s="5" t="s">
        <v>177</v>
      </c>
      <c r="B97" s="6" t="s">
        <v>178</v>
      </c>
      <c r="C97" s="7">
        <v>874</v>
      </c>
      <c r="D97" s="7">
        <v>797</v>
      </c>
      <c r="E97" s="7">
        <v>0</v>
      </c>
      <c r="F97" s="7">
        <f>SUM(C97-D97-E97)</f>
        <v>77</v>
      </c>
      <c r="G97" s="7">
        <v>2452</v>
      </c>
      <c r="H97" s="7">
        <v>1670</v>
      </c>
      <c r="I97" s="7">
        <v>0</v>
      </c>
      <c r="J97" s="7">
        <f>SUM(G97-H97-I97)</f>
        <v>782</v>
      </c>
      <c r="K97" s="7">
        <v>0</v>
      </c>
      <c r="L97" s="7">
        <v>0</v>
      </c>
      <c r="M97" s="7">
        <v>79</v>
      </c>
      <c r="N97" s="7">
        <v>277</v>
      </c>
      <c r="O97" s="7">
        <v>277</v>
      </c>
    </row>
    <row r="98" spans="1:15" ht="12.75" customHeight="1">
      <c r="A98" s="8"/>
      <c r="B98" s="9" t="s">
        <v>179</v>
      </c>
      <c r="C98" s="10">
        <f aca="true" t="shared" si="22" ref="C98:O98">SUM(C96:C97)</f>
        <v>2447</v>
      </c>
      <c r="D98" s="10">
        <f t="shared" si="22"/>
        <v>1916</v>
      </c>
      <c r="E98" s="10">
        <f t="shared" si="22"/>
        <v>60</v>
      </c>
      <c r="F98" s="10">
        <f t="shared" si="22"/>
        <v>471</v>
      </c>
      <c r="G98" s="10">
        <f t="shared" si="22"/>
        <v>10017</v>
      </c>
      <c r="H98" s="10">
        <f t="shared" si="22"/>
        <v>4691</v>
      </c>
      <c r="I98" s="10">
        <f t="shared" si="22"/>
        <v>234</v>
      </c>
      <c r="J98" s="10">
        <f t="shared" si="22"/>
        <v>5092</v>
      </c>
      <c r="K98" s="10">
        <f t="shared" si="22"/>
        <v>0</v>
      </c>
      <c r="L98" s="10">
        <f t="shared" si="22"/>
        <v>0</v>
      </c>
      <c r="M98" s="10">
        <f t="shared" si="22"/>
        <v>1857</v>
      </c>
      <c r="N98" s="10">
        <f t="shared" si="22"/>
        <v>301</v>
      </c>
      <c r="O98" s="10">
        <f t="shared" si="22"/>
        <v>301</v>
      </c>
    </row>
    <row r="99" spans="1:15" ht="12.75" customHeight="1">
      <c r="A99" s="5" t="s">
        <v>180</v>
      </c>
      <c r="B99" s="6" t="s">
        <v>181</v>
      </c>
      <c r="C99" s="7">
        <v>3511</v>
      </c>
      <c r="D99" s="7">
        <v>1926</v>
      </c>
      <c r="E99" s="7">
        <v>179</v>
      </c>
      <c r="F99" s="7">
        <f>SUM(C99-D99-E99)</f>
        <v>1406</v>
      </c>
      <c r="G99" s="7">
        <v>15105</v>
      </c>
      <c r="H99" s="7">
        <v>5373</v>
      </c>
      <c r="I99" s="7">
        <v>618</v>
      </c>
      <c r="J99" s="7">
        <f>SUM(G99-H99-I99)</f>
        <v>9114</v>
      </c>
      <c r="K99" s="7">
        <v>0</v>
      </c>
      <c r="L99" s="7">
        <v>0</v>
      </c>
      <c r="M99" s="7">
        <v>2262</v>
      </c>
      <c r="N99" s="7">
        <v>82</v>
      </c>
      <c r="O99" s="7">
        <v>82</v>
      </c>
    </row>
    <row r="100" spans="1:15" ht="12.75" customHeight="1">
      <c r="A100" s="5" t="s">
        <v>182</v>
      </c>
      <c r="B100" s="6" t="s">
        <v>183</v>
      </c>
      <c r="C100" s="7">
        <v>2366</v>
      </c>
      <c r="D100" s="7">
        <v>1727</v>
      </c>
      <c r="E100" s="7">
        <v>92</v>
      </c>
      <c r="F100" s="7">
        <f>SUM(C100-D100-E100)</f>
        <v>547</v>
      </c>
      <c r="G100" s="7">
        <v>9429</v>
      </c>
      <c r="H100" s="7">
        <v>4838</v>
      </c>
      <c r="I100" s="7">
        <v>199</v>
      </c>
      <c r="J100" s="7">
        <f>SUM(G100-H100-I100)</f>
        <v>4392</v>
      </c>
      <c r="K100" s="7">
        <v>18</v>
      </c>
      <c r="L100" s="7">
        <v>0</v>
      </c>
      <c r="M100" s="7">
        <v>1633</v>
      </c>
      <c r="N100" s="7">
        <v>123</v>
      </c>
      <c r="O100" s="7">
        <v>123</v>
      </c>
    </row>
    <row r="101" spans="1:15" ht="12.75" customHeight="1">
      <c r="A101" s="5" t="s">
        <v>184</v>
      </c>
      <c r="B101" s="6" t="s">
        <v>185</v>
      </c>
      <c r="C101" s="7">
        <v>3284</v>
      </c>
      <c r="D101" s="7">
        <v>1864</v>
      </c>
      <c r="E101" s="7">
        <v>0</v>
      </c>
      <c r="F101" s="7">
        <f>SUM(C101-D101-E101)</f>
        <v>1420</v>
      </c>
      <c r="G101" s="7">
        <v>8674</v>
      </c>
      <c r="H101" s="7">
        <v>5121</v>
      </c>
      <c r="I101" s="7">
        <v>0</v>
      </c>
      <c r="J101" s="7">
        <f>SUM(G101-H101-I101)</f>
        <v>3553</v>
      </c>
      <c r="K101" s="7">
        <v>0</v>
      </c>
      <c r="L101" s="7">
        <v>0</v>
      </c>
      <c r="M101" s="7">
        <v>519</v>
      </c>
      <c r="N101" s="7">
        <v>0</v>
      </c>
      <c r="O101" s="7">
        <v>0</v>
      </c>
    </row>
    <row r="102" spans="1:15" ht="12.75" customHeight="1">
      <c r="A102" s="5" t="s">
        <v>186</v>
      </c>
      <c r="B102" s="6" t="s">
        <v>187</v>
      </c>
      <c r="C102" s="7">
        <v>3315</v>
      </c>
      <c r="D102" s="7">
        <v>2306</v>
      </c>
      <c r="E102" s="7">
        <v>224</v>
      </c>
      <c r="F102" s="7">
        <f>SUM(C102-D102-E102)</f>
        <v>785</v>
      </c>
      <c r="G102" s="7">
        <v>11215</v>
      </c>
      <c r="H102" s="7">
        <v>6137</v>
      </c>
      <c r="I102" s="7">
        <v>713</v>
      </c>
      <c r="J102" s="7">
        <f>SUM(G102-H102-I102)</f>
        <v>4365</v>
      </c>
      <c r="K102" s="7">
        <v>0</v>
      </c>
      <c r="L102" s="7">
        <v>0</v>
      </c>
      <c r="M102" s="7">
        <v>771</v>
      </c>
      <c r="N102" s="7">
        <v>10</v>
      </c>
      <c r="O102" s="7">
        <v>10</v>
      </c>
    </row>
    <row r="103" spans="1:15" ht="12.75" customHeight="1">
      <c r="A103" s="8"/>
      <c r="B103" s="9" t="s">
        <v>188</v>
      </c>
      <c r="C103" s="10">
        <f aca="true" t="shared" si="23" ref="C103:O103">SUM(C99:C102)</f>
        <v>12476</v>
      </c>
      <c r="D103" s="10">
        <f t="shared" si="23"/>
        <v>7823</v>
      </c>
      <c r="E103" s="10">
        <f t="shared" si="23"/>
        <v>495</v>
      </c>
      <c r="F103" s="10">
        <f t="shared" si="23"/>
        <v>4158</v>
      </c>
      <c r="G103" s="10">
        <f t="shared" si="23"/>
        <v>44423</v>
      </c>
      <c r="H103" s="10">
        <f t="shared" si="23"/>
        <v>21469</v>
      </c>
      <c r="I103" s="10">
        <f t="shared" si="23"/>
        <v>1530</v>
      </c>
      <c r="J103" s="10">
        <f t="shared" si="23"/>
        <v>21424</v>
      </c>
      <c r="K103" s="10">
        <f t="shared" si="23"/>
        <v>18</v>
      </c>
      <c r="L103" s="10">
        <f t="shared" si="23"/>
        <v>0</v>
      </c>
      <c r="M103" s="10">
        <f t="shared" si="23"/>
        <v>5185</v>
      </c>
      <c r="N103" s="10">
        <f t="shared" si="23"/>
        <v>215</v>
      </c>
      <c r="O103" s="10">
        <f t="shared" si="23"/>
        <v>215</v>
      </c>
    </row>
    <row r="104" spans="1:15" ht="12.75" customHeight="1">
      <c r="A104" s="5" t="s">
        <v>189</v>
      </c>
      <c r="B104" s="6" t="s">
        <v>190</v>
      </c>
      <c r="C104" s="7">
        <v>2351</v>
      </c>
      <c r="D104" s="7">
        <v>1626</v>
      </c>
      <c r="E104" s="7">
        <v>108</v>
      </c>
      <c r="F104" s="7">
        <f>SUM(C104-D104-E104)</f>
        <v>617</v>
      </c>
      <c r="G104" s="7">
        <v>10885</v>
      </c>
      <c r="H104" s="7">
        <v>5236</v>
      </c>
      <c r="I104" s="7">
        <v>400</v>
      </c>
      <c r="J104" s="7">
        <f>SUM(G104-H104-I104)</f>
        <v>5249</v>
      </c>
      <c r="K104" s="7">
        <v>0</v>
      </c>
      <c r="L104" s="7">
        <v>0</v>
      </c>
      <c r="M104" s="7">
        <v>775</v>
      </c>
      <c r="N104" s="7">
        <v>190</v>
      </c>
      <c r="O104" s="7">
        <v>190</v>
      </c>
    </row>
    <row r="105" spans="1:15" ht="12.75" customHeight="1">
      <c r="A105" s="5" t="s">
        <v>191</v>
      </c>
      <c r="B105" s="6" t="s">
        <v>192</v>
      </c>
      <c r="C105" s="7">
        <v>1508</v>
      </c>
      <c r="D105" s="7">
        <v>1122</v>
      </c>
      <c r="E105" s="7">
        <v>0</v>
      </c>
      <c r="F105" s="7">
        <f>SUM(C105-D105-E105)</f>
        <v>386</v>
      </c>
      <c r="G105" s="7">
        <v>6224</v>
      </c>
      <c r="H105" s="7">
        <v>3702</v>
      </c>
      <c r="I105" s="7">
        <v>0</v>
      </c>
      <c r="J105" s="7">
        <f>SUM(G105-H105-I105)</f>
        <v>2522</v>
      </c>
      <c r="K105" s="7">
        <v>0</v>
      </c>
      <c r="L105" s="7">
        <v>0</v>
      </c>
      <c r="M105" s="7">
        <v>1044</v>
      </c>
      <c r="N105" s="7">
        <v>26</v>
      </c>
      <c r="O105" s="7">
        <v>26</v>
      </c>
    </row>
    <row r="106" spans="1:15" ht="12.75" customHeight="1">
      <c r="A106" s="5" t="s">
        <v>193</v>
      </c>
      <c r="B106" s="6" t="s">
        <v>194</v>
      </c>
      <c r="C106" s="7">
        <v>6199</v>
      </c>
      <c r="D106" s="7">
        <v>3919</v>
      </c>
      <c r="E106" s="7">
        <v>269</v>
      </c>
      <c r="F106" s="7">
        <f>SUM(C106-D106-E106)</f>
        <v>2011</v>
      </c>
      <c r="G106" s="7">
        <v>28676</v>
      </c>
      <c r="H106" s="7">
        <v>12827</v>
      </c>
      <c r="I106" s="7">
        <v>893</v>
      </c>
      <c r="J106" s="7">
        <f>SUM(G106-H106-I106)</f>
        <v>14956</v>
      </c>
      <c r="K106" s="7">
        <v>18</v>
      </c>
      <c r="L106" s="7">
        <v>0</v>
      </c>
      <c r="M106" s="7">
        <v>5908</v>
      </c>
      <c r="N106" s="7">
        <v>140</v>
      </c>
      <c r="O106" s="7">
        <v>140</v>
      </c>
    </row>
    <row r="107" spans="1:15" ht="12.75" customHeight="1">
      <c r="A107" s="5" t="s">
        <v>195</v>
      </c>
      <c r="B107" s="6" t="s">
        <v>196</v>
      </c>
      <c r="C107" s="7">
        <v>21711</v>
      </c>
      <c r="D107" s="7">
        <v>12356</v>
      </c>
      <c r="E107" s="7">
        <v>580</v>
      </c>
      <c r="F107" s="7">
        <f>SUM(C107-D107-E107)</f>
        <v>8775</v>
      </c>
      <c r="G107" s="7">
        <v>79089</v>
      </c>
      <c r="H107" s="7">
        <v>31098</v>
      </c>
      <c r="I107" s="7">
        <v>1075</v>
      </c>
      <c r="J107" s="7">
        <f>SUM(G107-H107-I107)</f>
        <v>46916</v>
      </c>
      <c r="K107" s="7">
        <v>205</v>
      </c>
      <c r="L107" s="7">
        <v>0</v>
      </c>
      <c r="M107" s="7">
        <v>1506</v>
      </c>
      <c r="N107" s="7">
        <v>794</v>
      </c>
      <c r="O107" s="7">
        <v>794</v>
      </c>
    </row>
    <row r="108" spans="1:15" ht="12.75" customHeight="1">
      <c r="A108" s="5" t="s">
        <v>197</v>
      </c>
      <c r="B108" s="6" t="s">
        <v>198</v>
      </c>
      <c r="C108" s="7">
        <v>7278</v>
      </c>
      <c r="D108" s="7">
        <v>4809</v>
      </c>
      <c r="E108" s="7">
        <v>309</v>
      </c>
      <c r="F108" s="7">
        <f>SUM(C108-D108-E108)</f>
        <v>2160</v>
      </c>
      <c r="G108" s="7">
        <v>37974</v>
      </c>
      <c r="H108" s="7">
        <v>14580</v>
      </c>
      <c r="I108" s="7">
        <v>1026</v>
      </c>
      <c r="J108" s="7">
        <f>SUM(G108-H108-I108)</f>
        <v>22368</v>
      </c>
      <c r="K108" s="7">
        <v>25</v>
      </c>
      <c r="L108" s="7">
        <v>0</v>
      </c>
      <c r="M108" s="7">
        <v>2385</v>
      </c>
      <c r="N108" s="7">
        <v>528</v>
      </c>
      <c r="O108" s="7">
        <v>528</v>
      </c>
    </row>
    <row r="109" spans="1:15" ht="12.75" customHeight="1">
      <c r="A109" s="8"/>
      <c r="B109" s="9" t="s">
        <v>199</v>
      </c>
      <c r="C109" s="10">
        <f aca="true" t="shared" si="24" ref="C109:O109">SUM(C104:C108)</f>
        <v>39047</v>
      </c>
      <c r="D109" s="10">
        <f t="shared" si="24"/>
        <v>23832</v>
      </c>
      <c r="E109" s="10">
        <f t="shared" si="24"/>
        <v>1266</v>
      </c>
      <c r="F109" s="10">
        <f t="shared" si="24"/>
        <v>13949</v>
      </c>
      <c r="G109" s="10">
        <f t="shared" si="24"/>
        <v>162848</v>
      </c>
      <c r="H109" s="10">
        <f t="shared" si="24"/>
        <v>67443</v>
      </c>
      <c r="I109" s="10">
        <f t="shared" si="24"/>
        <v>3394</v>
      </c>
      <c r="J109" s="10">
        <f t="shared" si="24"/>
        <v>92011</v>
      </c>
      <c r="K109" s="10">
        <f t="shared" si="24"/>
        <v>248</v>
      </c>
      <c r="L109" s="10">
        <f t="shared" si="24"/>
        <v>0</v>
      </c>
      <c r="M109" s="10">
        <f t="shared" si="24"/>
        <v>11618</v>
      </c>
      <c r="N109" s="10">
        <f t="shared" si="24"/>
        <v>1678</v>
      </c>
      <c r="O109" s="10">
        <f t="shared" si="24"/>
        <v>1678</v>
      </c>
    </row>
    <row r="110" spans="1:15" ht="12.75" customHeight="1">
      <c r="A110" s="5" t="s">
        <v>200</v>
      </c>
      <c r="B110" s="6" t="s">
        <v>201</v>
      </c>
      <c r="C110" s="7">
        <v>10450</v>
      </c>
      <c r="D110" s="7">
        <v>7123</v>
      </c>
      <c r="E110" s="7">
        <v>104</v>
      </c>
      <c r="F110" s="7">
        <f aca="true" t="shared" si="25" ref="F110:F115">SUM(C110-D110-E110)</f>
        <v>3223</v>
      </c>
      <c r="G110" s="7">
        <v>51126</v>
      </c>
      <c r="H110" s="7">
        <v>27121</v>
      </c>
      <c r="I110" s="7">
        <v>417</v>
      </c>
      <c r="J110" s="7">
        <f aca="true" t="shared" si="26" ref="J110:J115">SUM(G110-H110-I110)</f>
        <v>23588</v>
      </c>
      <c r="K110" s="7">
        <v>34</v>
      </c>
      <c r="L110" s="7">
        <v>0</v>
      </c>
      <c r="M110" s="7">
        <v>5642</v>
      </c>
      <c r="N110" s="7">
        <v>445</v>
      </c>
      <c r="O110" s="7">
        <v>445</v>
      </c>
    </row>
    <row r="111" spans="1:15" ht="12.75" customHeight="1">
      <c r="A111" s="5" t="s">
        <v>202</v>
      </c>
      <c r="B111" s="6" t="s">
        <v>203</v>
      </c>
      <c r="C111" s="7">
        <v>2327</v>
      </c>
      <c r="D111" s="7">
        <v>1588</v>
      </c>
      <c r="E111" s="7">
        <v>107</v>
      </c>
      <c r="F111" s="7">
        <f t="shared" si="25"/>
        <v>632</v>
      </c>
      <c r="G111" s="7">
        <v>10359</v>
      </c>
      <c r="H111" s="7">
        <v>5851</v>
      </c>
      <c r="I111" s="7">
        <v>399</v>
      </c>
      <c r="J111" s="7">
        <f t="shared" si="26"/>
        <v>4109</v>
      </c>
      <c r="K111" s="7">
        <v>0</v>
      </c>
      <c r="L111" s="7">
        <v>0</v>
      </c>
      <c r="M111" s="7">
        <v>607</v>
      </c>
      <c r="N111" s="7">
        <v>47</v>
      </c>
      <c r="O111" s="7">
        <v>47</v>
      </c>
    </row>
    <row r="112" spans="1:15" ht="12.75" customHeight="1">
      <c r="A112" s="5" t="s">
        <v>204</v>
      </c>
      <c r="B112" s="6" t="s">
        <v>205</v>
      </c>
      <c r="C112" s="7">
        <v>3701</v>
      </c>
      <c r="D112" s="7">
        <v>2451</v>
      </c>
      <c r="E112" s="7">
        <v>0</v>
      </c>
      <c r="F112" s="7">
        <f t="shared" si="25"/>
        <v>1250</v>
      </c>
      <c r="G112" s="7">
        <v>14427</v>
      </c>
      <c r="H112" s="7">
        <v>8816</v>
      </c>
      <c r="I112" s="7">
        <v>0</v>
      </c>
      <c r="J112" s="7">
        <f t="shared" si="26"/>
        <v>5611</v>
      </c>
      <c r="K112" s="7">
        <v>1218</v>
      </c>
      <c r="L112" s="7">
        <v>0</v>
      </c>
      <c r="M112" s="7">
        <v>1099</v>
      </c>
      <c r="N112" s="7">
        <v>56</v>
      </c>
      <c r="O112" s="7">
        <v>56</v>
      </c>
    </row>
    <row r="113" spans="1:15" ht="12.75" customHeight="1">
      <c r="A113" s="5" t="s">
        <v>206</v>
      </c>
      <c r="B113" s="6" t="s">
        <v>207</v>
      </c>
      <c r="C113" s="7">
        <v>3862</v>
      </c>
      <c r="D113" s="7">
        <v>2163</v>
      </c>
      <c r="E113" s="7">
        <v>103</v>
      </c>
      <c r="F113" s="7">
        <f t="shared" si="25"/>
        <v>1596</v>
      </c>
      <c r="G113" s="7">
        <v>17174</v>
      </c>
      <c r="H113" s="7">
        <v>8081</v>
      </c>
      <c r="I113" s="7">
        <v>318</v>
      </c>
      <c r="J113" s="7">
        <f t="shared" si="26"/>
        <v>8775</v>
      </c>
      <c r="K113" s="7">
        <v>2</v>
      </c>
      <c r="L113" s="7">
        <v>0</v>
      </c>
      <c r="M113" s="7">
        <v>5836</v>
      </c>
      <c r="N113" s="7">
        <v>182</v>
      </c>
      <c r="O113" s="7">
        <v>182</v>
      </c>
    </row>
    <row r="114" spans="1:15" ht="12.75" customHeight="1">
      <c r="A114" s="5" t="s">
        <v>208</v>
      </c>
      <c r="B114" s="6" t="s">
        <v>209</v>
      </c>
      <c r="C114" s="7">
        <v>7379</v>
      </c>
      <c r="D114" s="7">
        <v>5021</v>
      </c>
      <c r="E114" s="7">
        <v>0</v>
      </c>
      <c r="F114" s="7">
        <f t="shared" si="25"/>
        <v>2358</v>
      </c>
      <c r="G114" s="7">
        <v>25840</v>
      </c>
      <c r="H114" s="7">
        <v>14425</v>
      </c>
      <c r="I114" s="7">
        <v>0</v>
      </c>
      <c r="J114" s="7">
        <f t="shared" si="26"/>
        <v>11415</v>
      </c>
      <c r="K114" s="7">
        <v>512</v>
      </c>
      <c r="L114" s="7">
        <v>0</v>
      </c>
      <c r="M114" s="7">
        <v>1345</v>
      </c>
      <c r="N114" s="7">
        <v>361</v>
      </c>
      <c r="O114" s="7">
        <v>361</v>
      </c>
    </row>
    <row r="115" spans="1:15" ht="12.75" customHeight="1">
      <c r="A115" s="5" t="s">
        <v>210</v>
      </c>
      <c r="B115" s="6" t="s">
        <v>211</v>
      </c>
      <c r="C115" s="7">
        <v>4241</v>
      </c>
      <c r="D115" s="7">
        <v>3322</v>
      </c>
      <c r="E115" s="7">
        <v>0</v>
      </c>
      <c r="F115" s="7">
        <f t="shared" si="25"/>
        <v>919</v>
      </c>
      <c r="G115" s="7">
        <v>15916</v>
      </c>
      <c r="H115" s="7">
        <v>10536</v>
      </c>
      <c r="I115" s="7">
        <v>0</v>
      </c>
      <c r="J115" s="7">
        <f t="shared" si="26"/>
        <v>5380</v>
      </c>
      <c r="K115" s="7">
        <v>189</v>
      </c>
      <c r="L115" s="7">
        <v>0</v>
      </c>
      <c r="M115" s="7">
        <v>2019</v>
      </c>
      <c r="N115" s="7">
        <v>49</v>
      </c>
      <c r="O115" s="7">
        <v>49</v>
      </c>
    </row>
    <row r="116" spans="1:15" ht="12.75" customHeight="1">
      <c r="A116" s="8"/>
      <c r="B116" s="9" t="s">
        <v>212</v>
      </c>
      <c r="C116" s="10">
        <f aca="true" t="shared" si="27" ref="C116:O116">SUM(C110:C115)</f>
        <v>31960</v>
      </c>
      <c r="D116" s="10">
        <f t="shared" si="27"/>
        <v>21668</v>
      </c>
      <c r="E116" s="10">
        <f t="shared" si="27"/>
        <v>314</v>
      </c>
      <c r="F116" s="10">
        <f t="shared" si="27"/>
        <v>9978</v>
      </c>
      <c r="G116" s="10">
        <f t="shared" si="27"/>
        <v>134842</v>
      </c>
      <c r="H116" s="10">
        <f t="shared" si="27"/>
        <v>74830</v>
      </c>
      <c r="I116" s="10">
        <f t="shared" si="27"/>
        <v>1134</v>
      </c>
      <c r="J116" s="10">
        <f t="shared" si="27"/>
        <v>58878</v>
      </c>
      <c r="K116" s="10">
        <f t="shared" si="27"/>
        <v>1955</v>
      </c>
      <c r="L116" s="10">
        <f t="shared" si="27"/>
        <v>0</v>
      </c>
      <c r="M116" s="10">
        <f t="shared" si="27"/>
        <v>16548</v>
      </c>
      <c r="N116" s="10">
        <f t="shared" si="27"/>
        <v>1140</v>
      </c>
      <c r="O116" s="10">
        <f t="shared" si="27"/>
        <v>1140</v>
      </c>
    </row>
    <row r="117" spans="1:15" ht="12.75" customHeight="1">
      <c r="A117" s="5" t="s">
        <v>213</v>
      </c>
      <c r="B117" s="6" t="s">
        <v>214</v>
      </c>
      <c r="C117" s="7">
        <v>1235</v>
      </c>
      <c r="D117" s="7">
        <v>878</v>
      </c>
      <c r="E117" s="7">
        <v>0</v>
      </c>
      <c r="F117" s="7">
        <f>SUM(C117-D117-E117)</f>
        <v>357</v>
      </c>
      <c r="G117" s="7">
        <v>6054</v>
      </c>
      <c r="H117" s="7">
        <v>3984</v>
      </c>
      <c r="I117" s="7">
        <v>0</v>
      </c>
      <c r="J117" s="7">
        <f>SUM(G117-H117-I117)</f>
        <v>2070</v>
      </c>
      <c r="K117" s="7">
        <v>0</v>
      </c>
      <c r="L117" s="7">
        <v>0</v>
      </c>
      <c r="M117" s="7">
        <v>1649</v>
      </c>
      <c r="N117" s="7">
        <v>17</v>
      </c>
      <c r="O117" s="7">
        <v>17</v>
      </c>
    </row>
    <row r="118" spans="1:15" ht="12.75" customHeight="1">
      <c r="A118" s="5" t="s">
        <v>215</v>
      </c>
      <c r="B118" s="6" t="s">
        <v>216</v>
      </c>
      <c r="C118" s="7">
        <v>2341</v>
      </c>
      <c r="D118" s="7">
        <v>1836</v>
      </c>
      <c r="E118" s="7">
        <v>18</v>
      </c>
      <c r="F118" s="7">
        <f>SUM(C118-D118-E118)</f>
        <v>487</v>
      </c>
      <c r="G118" s="7">
        <v>12538</v>
      </c>
      <c r="H118" s="7">
        <v>6232</v>
      </c>
      <c r="I118" s="7">
        <v>48</v>
      </c>
      <c r="J118" s="7">
        <f>SUM(G118-H118-I118)</f>
        <v>6258</v>
      </c>
      <c r="K118" s="7">
        <v>0</v>
      </c>
      <c r="L118" s="7">
        <v>0</v>
      </c>
      <c r="M118" s="7">
        <v>2287</v>
      </c>
      <c r="N118" s="7">
        <v>72</v>
      </c>
      <c r="O118" s="7">
        <v>72</v>
      </c>
    </row>
    <row r="119" spans="1:15" ht="12.75" customHeight="1">
      <c r="A119" s="8"/>
      <c r="B119" s="9" t="s">
        <v>217</v>
      </c>
      <c r="C119" s="10">
        <f aca="true" t="shared" si="28" ref="C119:O119">SUM(C117:C118)</f>
        <v>3576</v>
      </c>
      <c r="D119" s="10">
        <f t="shared" si="28"/>
        <v>2714</v>
      </c>
      <c r="E119" s="10">
        <f t="shared" si="28"/>
        <v>18</v>
      </c>
      <c r="F119" s="10">
        <f t="shared" si="28"/>
        <v>844</v>
      </c>
      <c r="G119" s="10">
        <f t="shared" si="28"/>
        <v>18592</v>
      </c>
      <c r="H119" s="10">
        <f t="shared" si="28"/>
        <v>10216</v>
      </c>
      <c r="I119" s="10">
        <f t="shared" si="28"/>
        <v>48</v>
      </c>
      <c r="J119" s="10">
        <f t="shared" si="28"/>
        <v>8328</v>
      </c>
      <c r="K119" s="10">
        <f t="shared" si="28"/>
        <v>0</v>
      </c>
      <c r="L119" s="10">
        <f t="shared" si="28"/>
        <v>0</v>
      </c>
      <c r="M119" s="10">
        <f t="shared" si="28"/>
        <v>3936</v>
      </c>
      <c r="N119" s="10">
        <f t="shared" si="28"/>
        <v>89</v>
      </c>
      <c r="O119" s="10">
        <f t="shared" si="28"/>
        <v>89</v>
      </c>
    </row>
    <row r="120" spans="1:15" ht="12.75" customHeight="1">
      <c r="A120" s="5" t="s">
        <v>218</v>
      </c>
      <c r="B120" s="6" t="s">
        <v>219</v>
      </c>
      <c r="C120" s="7">
        <v>4178</v>
      </c>
      <c r="D120" s="7">
        <v>2886</v>
      </c>
      <c r="E120" s="7">
        <v>106</v>
      </c>
      <c r="F120" s="7">
        <f>SUM(C120-D120-E120)</f>
        <v>1186</v>
      </c>
      <c r="G120" s="7">
        <v>16550</v>
      </c>
      <c r="H120" s="7">
        <v>8980</v>
      </c>
      <c r="I120" s="7">
        <v>529</v>
      </c>
      <c r="J120" s="7">
        <f>SUM(G120-H120-I120)</f>
        <v>7041</v>
      </c>
      <c r="K120" s="7">
        <v>84</v>
      </c>
      <c r="L120" s="7">
        <v>0</v>
      </c>
      <c r="M120" s="7">
        <v>718</v>
      </c>
      <c r="N120" s="7">
        <v>280</v>
      </c>
      <c r="O120" s="7">
        <v>280</v>
      </c>
    </row>
    <row r="121" spans="1:15" ht="12.75" customHeight="1">
      <c r="A121" s="5" t="s">
        <v>220</v>
      </c>
      <c r="B121" s="6" t="s">
        <v>221</v>
      </c>
      <c r="C121" s="7">
        <v>6796</v>
      </c>
      <c r="D121" s="7">
        <v>5042</v>
      </c>
      <c r="E121" s="7">
        <v>159</v>
      </c>
      <c r="F121" s="7">
        <f>SUM(C121-D121-E121)</f>
        <v>1595</v>
      </c>
      <c r="G121" s="7">
        <v>26311</v>
      </c>
      <c r="H121" s="7">
        <v>16043</v>
      </c>
      <c r="I121" s="7">
        <v>525</v>
      </c>
      <c r="J121" s="7">
        <f>SUM(G121-H121-I121)</f>
        <v>9743</v>
      </c>
      <c r="K121" s="7">
        <v>0</v>
      </c>
      <c r="L121" s="7">
        <v>0</v>
      </c>
      <c r="M121" s="7">
        <v>1788</v>
      </c>
      <c r="N121" s="7">
        <v>42</v>
      </c>
      <c r="O121" s="7">
        <v>42</v>
      </c>
    </row>
    <row r="122" spans="1:15" ht="12.75" customHeight="1">
      <c r="A122" s="5" t="s">
        <v>222</v>
      </c>
      <c r="B122" s="6" t="s">
        <v>223</v>
      </c>
      <c r="C122" s="7">
        <v>2021</v>
      </c>
      <c r="D122" s="7">
        <v>1419</v>
      </c>
      <c r="E122" s="7">
        <v>0</v>
      </c>
      <c r="F122" s="7">
        <f>SUM(C122-D122-E122)</f>
        <v>602</v>
      </c>
      <c r="G122" s="7">
        <v>9004</v>
      </c>
      <c r="H122" s="7">
        <v>3776</v>
      </c>
      <c r="I122" s="7">
        <v>0</v>
      </c>
      <c r="J122" s="7">
        <f>SUM(G122-H122-I122)</f>
        <v>5228</v>
      </c>
      <c r="K122" s="7">
        <v>0</v>
      </c>
      <c r="L122" s="7">
        <v>0</v>
      </c>
      <c r="M122" s="7">
        <v>807</v>
      </c>
      <c r="N122" s="7">
        <v>24</v>
      </c>
      <c r="O122" s="7">
        <v>24</v>
      </c>
    </row>
    <row r="123" spans="1:15" ht="12.75" customHeight="1">
      <c r="A123" s="5" t="s">
        <v>224</v>
      </c>
      <c r="B123" s="6" t="s">
        <v>225</v>
      </c>
      <c r="C123" s="7">
        <v>5545</v>
      </c>
      <c r="D123" s="7">
        <v>3914</v>
      </c>
      <c r="E123" s="7">
        <v>70</v>
      </c>
      <c r="F123" s="7">
        <f>SUM(C123-D123-E123)</f>
        <v>1561</v>
      </c>
      <c r="G123" s="7">
        <v>20418</v>
      </c>
      <c r="H123" s="7">
        <v>10939</v>
      </c>
      <c r="I123" s="7">
        <v>229</v>
      </c>
      <c r="J123" s="7">
        <f>SUM(G123-H123-I123)</f>
        <v>9250</v>
      </c>
      <c r="K123" s="7">
        <v>0</v>
      </c>
      <c r="L123" s="7">
        <v>0</v>
      </c>
      <c r="M123" s="7">
        <v>880</v>
      </c>
      <c r="N123" s="7">
        <v>0</v>
      </c>
      <c r="O123" s="7">
        <v>0</v>
      </c>
    </row>
    <row r="124" spans="1:15" ht="12.75" customHeight="1">
      <c r="A124" s="5" t="s">
        <v>226</v>
      </c>
      <c r="B124" s="6" t="s">
        <v>227</v>
      </c>
      <c r="C124" s="7">
        <v>2682</v>
      </c>
      <c r="D124" s="7">
        <v>1736</v>
      </c>
      <c r="E124" s="7">
        <v>26</v>
      </c>
      <c r="F124" s="7">
        <f>SUM(C124-D124-E124)</f>
        <v>920</v>
      </c>
      <c r="G124" s="7">
        <v>13941</v>
      </c>
      <c r="H124" s="7">
        <v>4206</v>
      </c>
      <c r="I124" s="7">
        <v>128</v>
      </c>
      <c r="J124" s="7">
        <f>SUM(G124-H124-I124)</f>
        <v>9607</v>
      </c>
      <c r="K124" s="7">
        <v>4</v>
      </c>
      <c r="L124" s="7">
        <v>0</v>
      </c>
      <c r="M124" s="7">
        <v>349</v>
      </c>
      <c r="N124" s="7">
        <v>133</v>
      </c>
      <c r="O124" s="7">
        <v>133</v>
      </c>
    </row>
    <row r="125" spans="1:15" ht="12.75" customHeight="1">
      <c r="A125" s="8"/>
      <c r="B125" s="9" t="s">
        <v>228</v>
      </c>
      <c r="C125" s="10">
        <f aca="true" t="shared" si="29" ref="C125:O125">SUM(C120:C124)</f>
        <v>21222</v>
      </c>
      <c r="D125" s="10">
        <f t="shared" si="29"/>
        <v>14997</v>
      </c>
      <c r="E125" s="10">
        <f t="shared" si="29"/>
        <v>361</v>
      </c>
      <c r="F125" s="10">
        <f t="shared" si="29"/>
        <v>5864</v>
      </c>
      <c r="G125" s="10">
        <f t="shared" si="29"/>
        <v>86224</v>
      </c>
      <c r="H125" s="10">
        <f t="shared" si="29"/>
        <v>43944</v>
      </c>
      <c r="I125" s="10">
        <f t="shared" si="29"/>
        <v>1411</v>
      </c>
      <c r="J125" s="10">
        <f t="shared" si="29"/>
        <v>40869</v>
      </c>
      <c r="K125" s="10">
        <f t="shared" si="29"/>
        <v>88</v>
      </c>
      <c r="L125" s="10">
        <f t="shared" si="29"/>
        <v>0</v>
      </c>
      <c r="M125" s="10">
        <f t="shared" si="29"/>
        <v>4542</v>
      </c>
      <c r="N125" s="10">
        <f t="shared" si="29"/>
        <v>479</v>
      </c>
      <c r="O125" s="10">
        <f t="shared" si="29"/>
        <v>479</v>
      </c>
    </row>
    <row r="126" spans="1:15" ht="12.75" customHeight="1">
      <c r="A126" s="5" t="s">
        <v>229</v>
      </c>
      <c r="B126" s="6" t="s">
        <v>230</v>
      </c>
      <c r="C126" s="7">
        <v>3328</v>
      </c>
      <c r="D126" s="7">
        <v>2023</v>
      </c>
      <c r="E126" s="7">
        <v>0</v>
      </c>
      <c r="F126" s="7">
        <f aca="true" t="shared" si="30" ref="F126:F134">SUM(C126-D126-E126)</f>
        <v>1305</v>
      </c>
      <c r="G126" s="7">
        <v>13318</v>
      </c>
      <c r="H126" s="7">
        <v>5970</v>
      </c>
      <c r="I126" s="7">
        <v>0</v>
      </c>
      <c r="J126" s="7">
        <f aca="true" t="shared" si="31" ref="J126:J134">SUM(G126-H126-I126)</f>
        <v>7348</v>
      </c>
      <c r="K126" s="7">
        <v>7</v>
      </c>
      <c r="L126" s="7">
        <v>0</v>
      </c>
      <c r="M126" s="7">
        <v>1354</v>
      </c>
      <c r="N126" s="7">
        <v>223</v>
      </c>
      <c r="O126" s="7">
        <v>223</v>
      </c>
    </row>
    <row r="127" spans="1:15" ht="12.75" customHeight="1">
      <c r="A127" s="5" t="s">
        <v>231</v>
      </c>
      <c r="B127" s="6" t="s">
        <v>232</v>
      </c>
      <c r="C127" s="7">
        <v>1706</v>
      </c>
      <c r="D127" s="7">
        <v>891</v>
      </c>
      <c r="E127" s="7">
        <v>0</v>
      </c>
      <c r="F127" s="7">
        <f t="shared" si="30"/>
        <v>815</v>
      </c>
      <c r="G127" s="7">
        <v>6985</v>
      </c>
      <c r="H127" s="7">
        <v>2979</v>
      </c>
      <c r="I127" s="7">
        <v>0</v>
      </c>
      <c r="J127" s="7">
        <f t="shared" si="31"/>
        <v>4006</v>
      </c>
      <c r="K127" s="7">
        <v>0</v>
      </c>
      <c r="L127" s="7">
        <v>0</v>
      </c>
      <c r="M127" s="7">
        <v>668</v>
      </c>
      <c r="N127" s="7">
        <v>30</v>
      </c>
      <c r="O127" s="7">
        <v>30</v>
      </c>
    </row>
    <row r="128" spans="1:15" ht="12.75" customHeight="1">
      <c r="A128" s="5" t="s">
        <v>233</v>
      </c>
      <c r="B128" s="6" t="s">
        <v>234</v>
      </c>
      <c r="C128" s="7">
        <v>10683</v>
      </c>
      <c r="D128" s="7">
        <v>5576</v>
      </c>
      <c r="E128" s="7">
        <v>190</v>
      </c>
      <c r="F128" s="7">
        <f t="shared" si="30"/>
        <v>4917</v>
      </c>
      <c r="G128" s="7">
        <v>31359</v>
      </c>
      <c r="H128" s="7">
        <v>13593</v>
      </c>
      <c r="I128" s="7">
        <v>464</v>
      </c>
      <c r="J128" s="7">
        <f t="shared" si="31"/>
        <v>17302</v>
      </c>
      <c r="K128" s="7">
        <v>12</v>
      </c>
      <c r="L128" s="7">
        <v>0</v>
      </c>
      <c r="M128" s="7">
        <v>930</v>
      </c>
      <c r="N128" s="7">
        <v>401</v>
      </c>
      <c r="O128" s="7">
        <v>401</v>
      </c>
    </row>
    <row r="129" spans="1:15" ht="12.75" customHeight="1">
      <c r="A129" s="5" t="s">
        <v>235</v>
      </c>
      <c r="B129" s="6" t="s">
        <v>236</v>
      </c>
      <c r="C129" s="7">
        <v>1223</v>
      </c>
      <c r="D129" s="7">
        <v>663</v>
      </c>
      <c r="E129" s="7">
        <v>48</v>
      </c>
      <c r="F129" s="7">
        <f t="shared" si="30"/>
        <v>512</v>
      </c>
      <c r="G129" s="7">
        <v>5740</v>
      </c>
      <c r="H129" s="7">
        <v>1765</v>
      </c>
      <c r="I129" s="7">
        <v>142</v>
      </c>
      <c r="J129" s="7">
        <f t="shared" si="31"/>
        <v>3833</v>
      </c>
      <c r="K129" s="7">
        <v>4</v>
      </c>
      <c r="L129" s="7">
        <v>0</v>
      </c>
      <c r="M129" s="7">
        <v>995</v>
      </c>
      <c r="N129" s="7">
        <v>0</v>
      </c>
      <c r="O129" s="7">
        <v>0</v>
      </c>
    </row>
    <row r="130" spans="1:15" ht="12.75" customHeight="1">
      <c r="A130" s="5" t="s">
        <v>237</v>
      </c>
      <c r="B130" s="6" t="s">
        <v>238</v>
      </c>
      <c r="C130" s="7">
        <v>7080</v>
      </c>
      <c r="D130" s="7">
        <v>4499</v>
      </c>
      <c r="E130" s="7">
        <v>255</v>
      </c>
      <c r="F130" s="7">
        <f t="shared" si="30"/>
        <v>2326</v>
      </c>
      <c r="G130" s="7">
        <v>18690</v>
      </c>
      <c r="H130" s="7">
        <v>8077</v>
      </c>
      <c r="I130" s="7">
        <v>941</v>
      </c>
      <c r="J130" s="7">
        <f t="shared" si="31"/>
        <v>9672</v>
      </c>
      <c r="K130" s="7">
        <v>24</v>
      </c>
      <c r="L130" s="7">
        <v>0</v>
      </c>
      <c r="M130" s="7">
        <v>91</v>
      </c>
      <c r="N130" s="7">
        <v>10500</v>
      </c>
      <c r="O130" s="7">
        <v>10500</v>
      </c>
    </row>
    <row r="131" spans="1:15" ht="12.75" customHeight="1">
      <c r="A131" s="5" t="s">
        <v>239</v>
      </c>
      <c r="B131" s="6" t="s">
        <v>240</v>
      </c>
      <c r="C131" s="7">
        <v>12471</v>
      </c>
      <c r="D131" s="7">
        <v>7947</v>
      </c>
      <c r="E131" s="7">
        <v>51</v>
      </c>
      <c r="F131" s="7">
        <f t="shared" si="30"/>
        <v>4473</v>
      </c>
      <c r="G131" s="7">
        <v>29177</v>
      </c>
      <c r="H131" s="7">
        <v>14824</v>
      </c>
      <c r="I131" s="7">
        <v>119</v>
      </c>
      <c r="J131" s="7">
        <f t="shared" si="31"/>
        <v>14234</v>
      </c>
      <c r="K131" s="7">
        <v>19</v>
      </c>
      <c r="L131" s="7">
        <v>2</v>
      </c>
      <c r="M131" s="7">
        <v>1160</v>
      </c>
      <c r="N131" s="7">
        <v>202</v>
      </c>
      <c r="O131" s="7">
        <v>202</v>
      </c>
    </row>
    <row r="132" spans="1:15" ht="12.75" customHeight="1">
      <c r="A132" s="5" t="s">
        <v>241</v>
      </c>
      <c r="B132" s="6" t="s">
        <v>242</v>
      </c>
      <c r="C132" s="7">
        <v>3233</v>
      </c>
      <c r="D132" s="7">
        <v>1506</v>
      </c>
      <c r="E132" s="7">
        <v>0</v>
      </c>
      <c r="F132" s="7">
        <f t="shared" si="30"/>
        <v>1727</v>
      </c>
      <c r="G132" s="7">
        <v>11418</v>
      </c>
      <c r="H132" s="7">
        <v>4473</v>
      </c>
      <c r="I132" s="7">
        <v>0</v>
      </c>
      <c r="J132" s="7">
        <f t="shared" si="31"/>
        <v>6945</v>
      </c>
      <c r="K132" s="7">
        <v>149</v>
      </c>
      <c r="L132" s="7">
        <v>0</v>
      </c>
      <c r="M132" s="7">
        <v>265</v>
      </c>
      <c r="N132" s="7">
        <v>28</v>
      </c>
      <c r="O132" s="7">
        <v>28</v>
      </c>
    </row>
    <row r="133" spans="1:15" ht="12.75" customHeight="1">
      <c r="A133" s="5" t="s">
        <v>243</v>
      </c>
      <c r="B133" s="6" t="s">
        <v>244</v>
      </c>
      <c r="C133" s="7">
        <v>3749</v>
      </c>
      <c r="D133" s="7">
        <v>2402</v>
      </c>
      <c r="E133" s="7">
        <v>18</v>
      </c>
      <c r="F133" s="7">
        <f t="shared" si="30"/>
        <v>1329</v>
      </c>
      <c r="G133" s="7">
        <v>20263</v>
      </c>
      <c r="H133" s="7">
        <v>5598</v>
      </c>
      <c r="I133" s="7">
        <v>35</v>
      </c>
      <c r="J133" s="7">
        <f t="shared" si="31"/>
        <v>14630</v>
      </c>
      <c r="K133" s="7">
        <v>12</v>
      </c>
      <c r="L133" s="7">
        <v>0</v>
      </c>
      <c r="M133" s="7">
        <v>362</v>
      </c>
      <c r="N133" s="7">
        <v>166</v>
      </c>
      <c r="O133" s="7">
        <v>166</v>
      </c>
    </row>
    <row r="134" spans="1:15" ht="12.75" customHeight="1">
      <c r="A134" s="5" t="s">
        <v>245</v>
      </c>
      <c r="B134" s="6" t="s">
        <v>246</v>
      </c>
      <c r="C134" s="7">
        <v>4082</v>
      </c>
      <c r="D134" s="7">
        <v>2170</v>
      </c>
      <c r="E134" s="7">
        <v>0</v>
      </c>
      <c r="F134" s="7">
        <f t="shared" si="30"/>
        <v>1912</v>
      </c>
      <c r="G134" s="7">
        <v>13734</v>
      </c>
      <c r="H134" s="7">
        <v>4940</v>
      </c>
      <c r="I134" s="7">
        <v>0</v>
      </c>
      <c r="J134" s="7">
        <f t="shared" si="31"/>
        <v>8794</v>
      </c>
      <c r="K134" s="7">
        <v>78</v>
      </c>
      <c r="L134" s="7">
        <v>0</v>
      </c>
      <c r="M134" s="7">
        <v>1374</v>
      </c>
      <c r="N134" s="7">
        <v>28</v>
      </c>
      <c r="O134" s="7">
        <v>28</v>
      </c>
    </row>
    <row r="135" spans="1:15" ht="12.75" customHeight="1">
      <c r="A135" s="11"/>
      <c r="B135" s="9" t="s">
        <v>247</v>
      </c>
      <c r="C135" s="10">
        <f aca="true" t="shared" si="32" ref="C135:O135">SUM(C126:C134)</f>
        <v>47555</v>
      </c>
      <c r="D135" s="10">
        <f t="shared" si="32"/>
        <v>27677</v>
      </c>
      <c r="E135" s="10">
        <f t="shared" si="32"/>
        <v>562</v>
      </c>
      <c r="F135" s="10">
        <f t="shared" si="32"/>
        <v>19316</v>
      </c>
      <c r="G135" s="10">
        <f t="shared" si="32"/>
        <v>150684</v>
      </c>
      <c r="H135" s="10">
        <f t="shared" si="32"/>
        <v>62219</v>
      </c>
      <c r="I135" s="10">
        <f t="shared" si="32"/>
        <v>1701</v>
      </c>
      <c r="J135" s="10">
        <f t="shared" si="32"/>
        <v>86764</v>
      </c>
      <c r="K135" s="10">
        <f t="shared" si="32"/>
        <v>305</v>
      </c>
      <c r="L135" s="10">
        <f t="shared" si="32"/>
        <v>2</v>
      </c>
      <c r="M135" s="10">
        <f t="shared" si="32"/>
        <v>7199</v>
      </c>
      <c r="N135" s="10">
        <f t="shared" si="32"/>
        <v>11578</v>
      </c>
      <c r="O135" s="10">
        <f t="shared" si="32"/>
        <v>11578</v>
      </c>
    </row>
    <row r="136" spans="1:15" ht="12.75" customHeight="1">
      <c r="A136" s="5" t="s">
        <v>248</v>
      </c>
      <c r="B136" s="6" t="s">
        <v>249</v>
      </c>
      <c r="C136" s="7">
        <v>7497</v>
      </c>
      <c r="D136" s="7">
        <v>5951</v>
      </c>
      <c r="E136" s="7">
        <v>0</v>
      </c>
      <c r="F136" s="7">
        <f aca="true" t="shared" si="33" ref="F136:F143">SUM(C136-D136-E136)</f>
        <v>1546</v>
      </c>
      <c r="G136" s="7">
        <v>19554</v>
      </c>
      <c r="H136" s="7">
        <v>12334</v>
      </c>
      <c r="I136" s="7">
        <v>0</v>
      </c>
      <c r="J136" s="7">
        <f aca="true" t="shared" si="34" ref="J136:J143">SUM(G136-H136-I136)</f>
        <v>7220</v>
      </c>
      <c r="K136" s="7">
        <v>823</v>
      </c>
      <c r="L136" s="7">
        <v>0</v>
      </c>
      <c r="M136" s="7">
        <v>786</v>
      </c>
      <c r="N136" s="7">
        <v>2034</v>
      </c>
      <c r="O136" s="7">
        <v>1631</v>
      </c>
    </row>
    <row r="137" spans="1:15" ht="12.75" customHeight="1">
      <c r="A137" s="5" t="s">
        <v>250</v>
      </c>
      <c r="B137" s="6" t="s">
        <v>251</v>
      </c>
      <c r="C137" s="7">
        <v>0</v>
      </c>
      <c r="D137" s="7">
        <v>0</v>
      </c>
      <c r="E137" s="7">
        <v>0</v>
      </c>
      <c r="F137" s="7">
        <f t="shared" si="33"/>
        <v>0</v>
      </c>
      <c r="G137" s="7">
        <v>0</v>
      </c>
      <c r="H137" s="7">
        <v>0</v>
      </c>
      <c r="I137" s="7">
        <v>0</v>
      </c>
      <c r="J137" s="7">
        <f t="shared" si="34"/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</row>
    <row r="138" spans="1:15" ht="12.75" customHeight="1">
      <c r="A138" s="5" t="s">
        <v>252</v>
      </c>
      <c r="B138" s="6" t="s">
        <v>253</v>
      </c>
      <c r="C138" s="7">
        <v>0</v>
      </c>
      <c r="D138" s="7">
        <v>0</v>
      </c>
      <c r="E138" s="7">
        <v>0</v>
      </c>
      <c r="F138" s="7">
        <f t="shared" si="33"/>
        <v>0</v>
      </c>
      <c r="G138" s="7">
        <v>0</v>
      </c>
      <c r="H138" s="7">
        <v>0</v>
      </c>
      <c r="I138" s="7">
        <v>0</v>
      </c>
      <c r="J138" s="7">
        <f t="shared" si="34"/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t="12.75" customHeight="1">
      <c r="A139" s="5" t="s">
        <v>254</v>
      </c>
      <c r="B139" s="6" t="s">
        <v>255</v>
      </c>
      <c r="C139" s="7">
        <v>3967</v>
      </c>
      <c r="D139" s="7">
        <v>2698</v>
      </c>
      <c r="E139" s="7">
        <v>0</v>
      </c>
      <c r="F139" s="7">
        <f t="shared" si="33"/>
        <v>1269</v>
      </c>
      <c r="G139" s="7">
        <v>9948</v>
      </c>
      <c r="H139" s="7">
        <v>6064</v>
      </c>
      <c r="I139" s="7">
        <v>0</v>
      </c>
      <c r="J139" s="7">
        <f t="shared" si="34"/>
        <v>3884</v>
      </c>
      <c r="K139" s="7">
        <v>226</v>
      </c>
      <c r="L139" s="7">
        <v>0</v>
      </c>
      <c r="M139" s="7">
        <v>606</v>
      </c>
      <c r="N139" s="7">
        <v>505</v>
      </c>
      <c r="O139" s="7">
        <v>378</v>
      </c>
    </row>
    <row r="140" spans="1:15" ht="12.75" customHeight="1">
      <c r="A140" s="5" t="s">
        <v>256</v>
      </c>
      <c r="B140" s="6" t="s">
        <v>257</v>
      </c>
      <c r="C140" s="7">
        <v>0</v>
      </c>
      <c r="D140" s="7">
        <v>0</v>
      </c>
      <c r="E140" s="7">
        <v>0</v>
      </c>
      <c r="F140" s="7">
        <f t="shared" si="33"/>
        <v>0</v>
      </c>
      <c r="G140" s="7">
        <v>0</v>
      </c>
      <c r="H140" s="7">
        <v>0</v>
      </c>
      <c r="I140" s="7">
        <v>0</v>
      </c>
      <c r="J140" s="7">
        <f t="shared" si="34"/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t="12.75" customHeight="1">
      <c r="A141" s="5" t="s">
        <v>258</v>
      </c>
      <c r="B141" s="6" t="s">
        <v>259</v>
      </c>
      <c r="C141" s="7">
        <v>0</v>
      </c>
      <c r="D141" s="7">
        <v>0</v>
      </c>
      <c r="E141" s="7">
        <v>0</v>
      </c>
      <c r="F141" s="7">
        <f t="shared" si="33"/>
        <v>0</v>
      </c>
      <c r="G141" s="7">
        <v>0</v>
      </c>
      <c r="H141" s="7">
        <v>0</v>
      </c>
      <c r="I141" s="7">
        <v>0</v>
      </c>
      <c r="J141" s="7">
        <f t="shared" si="34"/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ht="12.75" customHeight="1">
      <c r="A142" s="5" t="s">
        <v>260</v>
      </c>
      <c r="B142" s="6" t="s">
        <v>261</v>
      </c>
      <c r="C142" s="7">
        <v>1715</v>
      </c>
      <c r="D142" s="7">
        <v>1216</v>
      </c>
      <c r="E142" s="7">
        <v>0</v>
      </c>
      <c r="F142" s="7">
        <f t="shared" si="33"/>
        <v>499</v>
      </c>
      <c r="G142" s="7">
        <v>5963</v>
      </c>
      <c r="H142" s="7">
        <v>3812</v>
      </c>
      <c r="I142" s="7">
        <v>0</v>
      </c>
      <c r="J142" s="7">
        <f t="shared" si="34"/>
        <v>2151</v>
      </c>
      <c r="K142" s="7">
        <v>182</v>
      </c>
      <c r="L142" s="7">
        <v>0</v>
      </c>
      <c r="M142" s="7">
        <v>849</v>
      </c>
      <c r="N142" s="7">
        <v>1230</v>
      </c>
      <c r="O142" s="7">
        <v>1180</v>
      </c>
    </row>
    <row r="143" spans="1:15" ht="12.75" customHeight="1">
      <c r="A143" s="5" t="s">
        <v>262</v>
      </c>
      <c r="B143" s="6" t="s">
        <v>263</v>
      </c>
      <c r="C143" s="7">
        <v>7725</v>
      </c>
      <c r="D143" s="7">
        <v>5958</v>
      </c>
      <c r="E143" s="7">
        <v>0</v>
      </c>
      <c r="F143" s="7">
        <f t="shared" si="33"/>
        <v>1767</v>
      </c>
      <c r="G143" s="7">
        <v>21760</v>
      </c>
      <c r="H143" s="7">
        <v>11612</v>
      </c>
      <c r="I143" s="7">
        <v>0</v>
      </c>
      <c r="J143" s="7">
        <f t="shared" si="34"/>
        <v>10148</v>
      </c>
      <c r="K143" s="7">
        <v>718</v>
      </c>
      <c r="L143" s="7">
        <v>0</v>
      </c>
      <c r="M143" s="7">
        <v>1977</v>
      </c>
      <c r="N143" s="7">
        <v>819</v>
      </c>
      <c r="O143" s="7">
        <v>705</v>
      </c>
    </row>
    <row r="144" spans="1:15" ht="14.25" customHeight="1">
      <c r="A144" s="5" t="s">
        <v>264</v>
      </c>
      <c r="B144" s="6" t="s">
        <v>265</v>
      </c>
      <c r="C144" s="7">
        <v>2259</v>
      </c>
      <c r="D144" s="7">
        <v>2251</v>
      </c>
      <c r="E144" s="7">
        <v>0</v>
      </c>
      <c r="F144" s="7">
        <v>0</v>
      </c>
      <c r="G144" s="7">
        <v>6022</v>
      </c>
      <c r="H144" s="7">
        <v>5794</v>
      </c>
      <c r="I144" s="7">
        <v>0</v>
      </c>
      <c r="J144" s="7">
        <v>0</v>
      </c>
      <c r="K144" s="7">
        <v>751</v>
      </c>
      <c r="L144" s="7">
        <v>0</v>
      </c>
      <c r="M144" s="7">
        <v>692</v>
      </c>
      <c r="N144" s="7">
        <v>66</v>
      </c>
      <c r="O144" s="7">
        <v>66</v>
      </c>
    </row>
    <row r="145" spans="1:15" ht="14.25" customHeight="1">
      <c r="A145" s="11"/>
      <c r="B145" s="9" t="s">
        <v>266</v>
      </c>
      <c r="C145" s="13">
        <f aca="true" t="shared" si="35" ref="C145:O145">SUM(C136:C144)</f>
        <v>23163</v>
      </c>
      <c r="D145" s="13">
        <f t="shared" si="35"/>
        <v>18074</v>
      </c>
      <c r="E145" s="13">
        <f t="shared" si="35"/>
        <v>0</v>
      </c>
      <c r="F145" s="13">
        <f t="shared" si="35"/>
        <v>5081</v>
      </c>
      <c r="G145" s="13">
        <f t="shared" si="35"/>
        <v>63247</v>
      </c>
      <c r="H145" s="13">
        <f t="shared" si="35"/>
        <v>39616</v>
      </c>
      <c r="I145" s="13">
        <f t="shared" si="35"/>
        <v>0</v>
      </c>
      <c r="J145" s="13">
        <f t="shared" si="35"/>
        <v>23403</v>
      </c>
      <c r="K145" s="13">
        <f t="shared" si="35"/>
        <v>2700</v>
      </c>
      <c r="L145" s="13">
        <f t="shared" si="35"/>
        <v>0</v>
      </c>
      <c r="M145" s="13">
        <f t="shared" si="35"/>
        <v>4910</v>
      </c>
      <c r="N145" s="13">
        <f t="shared" si="35"/>
        <v>4654</v>
      </c>
      <c r="O145" s="13">
        <f t="shared" si="35"/>
        <v>3960</v>
      </c>
    </row>
    <row r="146" spans="1:15" ht="14.25" customHeight="1">
      <c r="A146" s="14" t="s">
        <v>267</v>
      </c>
      <c r="B146" s="15" t="s">
        <v>268</v>
      </c>
      <c r="C146" s="16">
        <f aca="true" t="shared" si="36" ref="C146:O146">C145+C135+C125+C119+C116+C109+C103+C98+C95+C89+C86+C80+C69+C59+C51+C46+C43+C30+C25+C23</f>
        <v>697345</v>
      </c>
      <c r="D146" s="16">
        <f t="shared" si="36"/>
        <v>476440</v>
      </c>
      <c r="E146" s="16">
        <f t="shared" si="36"/>
        <v>21865</v>
      </c>
      <c r="F146" s="16">
        <f t="shared" si="36"/>
        <v>199032</v>
      </c>
      <c r="G146" s="16">
        <f t="shared" si="36"/>
        <v>2037473</v>
      </c>
      <c r="H146" s="16">
        <f t="shared" si="36"/>
        <v>1013748</v>
      </c>
      <c r="I146" s="16">
        <f t="shared" si="36"/>
        <v>57362</v>
      </c>
      <c r="J146" s="16">
        <f t="shared" si="36"/>
        <v>966135</v>
      </c>
      <c r="K146" s="16">
        <f t="shared" si="36"/>
        <v>18649</v>
      </c>
      <c r="L146" s="16">
        <f t="shared" si="36"/>
        <v>2</v>
      </c>
      <c r="M146" s="16">
        <f t="shared" si="36"/>
        <v>203132</v>
      </c>
      <c r="N146" s="16">
        <f t="shared" si="36"/>
        <v>53356</v>
      </c>
      <c r="O146" s="16">
        <f t="shared" si="36"/>
        <v>48368</v>
      </c>
    </row>
  </sheetData>
  <sheetProtection selectLockedCells="1" selectUnlockedCells="1"/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6" style="1" customWidth="1"/>
    <col min="2" max="2" width="25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19" t="s">
        <v>270</v>
      </c>
      <c r="B1" s="20"/>
      <c r="C1" s="20"/>
      <c r="D1" s="20"/>
      <c r="E1" s="21" t="s">
        <v>0</v>
      </c>
      <c r="F1" s="21"/>
      <c r="G1" s="21"/>
      <c r="H1" s="21"/>
      <c r="I1" s="21"/>
      <c r="J1" s="21"/>
      <c r="K1" s="21"/>
      <c r="L1" s="21"/>
      <c r="M1" s="22"/>
      <c r="N1" s="23"/>
      <c r="O1" s="24"/>
    </row>
    <row r="2" spans="1:15" ht="12" customHeight="1">
      <c r="A2" s="25" t="s">
        <v>271</v>
      </c>
      <c r="B2" s="26"/>
      <c r="C2" s="26"/>
      <c r="D2" s="26"/>
      <c r="E2" s="27"/>
      <c r="F2" s="28"/>
      <c r="G2" s="28"/>
      <c r="H2" s="28"/>
      <c r="I2" s="29"/>
      <c r="J2" s="29"/>
      <c r="K2" s="29"/>
      <c r="L2" s="29"/>
      <c r="M2" s="30"/>
      <c r="N2" s="29"/>
      <c r="O2" s="31"/>
    </row>
    <row r="3" spans="1:15" ht="10.5" customHeight="1">
      <c r="A3" s="25"/>
      <c r="B3" s="26"/>
      <c r="C3" s="26"/>
      <c r="D3" s="32"/>
      <c r="E3" s="33" t="s">
        <v>1</v>
      </c>
      <c r="F3" s="33"/>
      <c r="G3" s="33"/>
      <c r="H3" s="33"/>
      <c r="I3" s="33"/>
      <c r="J3" s="33"/>
      <c r="K3" s="33"/>
      <c r="L3" s="33"/>
      <c r="M3" s="29"/>
      <c r="N3" s="29"/>
      <c r="O3" s="31"/>
    </row>
    <row r="4" spans="1:15" ht="12.75" customHeight="1">
      <c r="A4" s="25"/>
      <c r="B4" s="26"/>
      <c r="C4" s="26"/>
      <c r="D4" s="32"/>
      <c r="E4" s="26" t="s">
        <v>2</v>
      </c>
      <c r="F4" s="26"/>
      <c r="G4" s="26"/>
      <c r="H4" s="26"/>
      <c r="I4" s="26"/>
      <c r="J4" s="26"/>
      <c r="K4" s="26"/>
      <c r="L4" s="26"/>
      <c r="M4" s="29"/>
      <c r="N4" s="29"/>
      <c r="O4" s="31"/>
    </row>
    <row r="5" spans="1:15" ht="15" customHeight="1">
      <c r="A5" s="3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1"/>
    </row>
    <row r="6" spans="1:15" ht="32.25" customHeight="1">
      <c r="A6" s="35" t="s">
        <v>3</v>
      </c>
      <c r="B6" s="36"/>
      <c r="C6" s="36"/>
      <c r="D6" s="36"/>
      <c r="E6" s="37"/>
      <c r="F6" s="29"/>
      <c r="G6" s="29"/>
      <c r="H6" s="29"/>
      <c r="I6" s="26"/>
      <c r="J6" s="26"/>
      <c r="K6" s="26"/>
      <c r="L6" s="26"/>
      <c r="M6" s="26"/>
      <c r="N6" s="29"/>
      <c r="O6" s="31"/>
    </row>
    <row r="7" spans="1:15" ht="15" customHeight="1">
      <c r="A7" s="38"/>
      <c r="B7" s="39"/>
      <c r="C7" s="39"/>
      <c r="D7" s="39"/>
      <c r="E7" s="37"/>
      <c r="F7" s="29"/>
      <c r="G7" s="29"/>
      <c r="H7" s="29"/>
      <c r="I7" s="29"/>
      <c r="J7" s="29"/>
      <c r="K7" s="29"/>
      <c r="L7" s="26" t="s">
        <v>4</v>
      </c>
      <c r="M7" s="26"/>
      <c r="N7" s="26"/>
      <c r="O7" s="40"/>
    </row>
    <row r="8" spans="1:15" ht="15" customHeight="1">
      <c r="A8" s="38"/>
      <c r="B8" s="39"/>
      <c r="C8" s="39"/>
      <c r="D8" s="39"/>
      <c r="E8" s="37"/>
      <c r="F8" s="29"/>
      <c r="G8" s="29"/>
      <c r="H8" s="29"/>
      <c r="I8" s="29"/>
      <c r="J8" s="29"/>
      <c r="K8" s="29"/>
      <c r="L8" s="26" t="s">
        <v>269</v>
      </c>
      <c r="M8" s="26"/>
      <c r="N8" s="26"/>
      <c r="O8" s="40"/>
    </row>
    <row r="9" spans="1:15" ht="15" customHeight="1">
      <c r="A9" s="38"/>
      <c r="B9" s="39"/>
      <c r="C9" s="39"/>
      <c r="D9" s="39"/>
      <c r="E9" s="37"/>
      <c r="F9" s="29"/>
      <c r="G9" s="29"/>
      <c r="H9" s="29"/>
      <c r="I9" s="29"/>
      <c r="J9" s="29"/>
      <c r="K9" s="29"/>
      <c r="L9" s="29"/>
      <c r="M9" s="29"/>
      <c r="N9" s="29"/>
      <c r="O9" s="31"/>
    </row>
    <row r="10" spans="1:15" ht="6.7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s="3" customFormat="1" ht="17.25" customHeight="1">
      <c r="A11" s="18" t="s">
        <v>6</v>
      </c>
      <c r="B11" s="18"/>
      <c r="C11" s="44" t="s">
        <v>7</v>
      </c>
      <c r="D11" s="44"/>
      <c r="E11" s="44"/>
      <c r="F11" s="44"/>
      <c r="G11" s="44" t="s">
        <v>8</v>
      </c>
      <c r="H11" s="44"/>
      <c r="I11" s="44"/>
      <c r="J11" s="44"/>
      <c r="K11" s="45" t="s">
        <v>9</v>
      </c>
      <c r="L11" s="45"/>
      <c r="M11" s="45"/>
      <c r="N11" s="44" t="s">
        <v>10</v>
      </c>
      <c r="O11" s="44"/>
    </row>
    <row r="12" spans="1:15" ht="12.75" customHeight="1">
      <c r="A12" s="46" t="s">
        <v>11</v>
      </c>
      <c r="B12" s="46" t="s">
        <v>12</v>
      </c>
      <c r="C12" s="46" t="s">
        <v>13</v>
      </c>
      <c r="D12" s="46" t="s">
        <v>14</v>
      </c>
      <c r="E12" s="46"/>
      <c r="F12" s="46" t="s">
        <v>15</v>
      </c>
      <c r="G12" s="46" t="s">
        <v>13</v>
      </c>
      <c r="H12" s="47" t="s">
        <v>16</v>
      </c>
      <c r="I12" s="46" t="s">
        <v>17</v>
      </c>
      <c r="J12" s="46" t="s">
        <v>18</v>
      </c>
      <c r="K12" s="47" t="s">
        <v>19</v>
      </c>
      <c r="L12" s="47" t="s">
        <v>20</v>
      </c>
      <c r="M12" s="47" t="s">
        <v>21</v>
      </c>
      <c r="N12" s="47" t="s">
        <v>13</v>
      </c>
      <c r="O12" s="48" t="s">
        <v>22</v>
      </c>
    </row>
    <row r="13" spans="1:15" ht="12.75" customHeight="1">
      <c r="A13" s="46"/>
      <c r="B13" s="46"/>
      <c r="C13" s="46"/>
      <c r="D13" s="49" t="s">
        <v>23</v>
      </c>
      <c r="E13" s="49" t="s">
        <v>17</v>
      </c>
      <c r="F13" s="46"/>
      <c r="G13" s="46"/>
      <c r="H13" s="47"/>
      <c r="I13" s="46"/>
      <c r="J13" s="46"/>
      <c r="K13" s="47"/>
      <c r="L13" s="47"/>
      <c r="M13" s="47"/>
      <c r="N13" s="47"/>
      <c r="O13" s="49" t="s">
        <v>24</v>
      </c>
    </row>
    <row r="14" spans="1:15" s="4" customFormat="1" ht="10.5" customHeight="1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</row>
    <row r="15" spans="1:15" ht="12.75" customHeight="1">
      <c r="A15" s="5" t="s">
        <v>25</v>
      </c>
      <c r="B15" s="6" t="s">
        <v>26</v>
      </c>
      <c r="C15" s="7">
        <v>28153</v>
      </c>
      <c r="D15" s="7">
        <v>19069</v>
      </c>
      <c r="E15" s="7">
        <v>2390</v>
      </c>
      <c r="F15" s="7">
        <f aca="true" t="shared" si="0" ref="F15:F22">SUM(C15-D15-E15)</f>
        <v>6694</v>
      </c>
      <c r="G15" s="7">
        <v>144979</v>
      </c>
      <c r="H15" s="7">
        <v>54332</v>
      </c>
      <c r="I15" s="7">
        <v>6657</v>
      </c>
      <c r="J15" s="7">
        <f aca="true" t="shared" si="1" ref="J15:J22">SUM(G15-H15-I15)</f>
        <v>83990</v>
      </c>
      <c r="K15" s="7">
        <v>3744</v>
      </c>
      <c r="L15" s="7">
        <v>0</v>
      </c>
      <c r="M15" s="7">
        <v>11370</v>
      </c>
      <c r="N15" s="7">
        <v>3957</v>
      </c>
      <c r="O15" s="7">
        <v>2658</v>
      </c>
    </row>
    <row r="16" spans="1:15" ht="12.75" customHeight="1">
      <c r="A16" s="5" t="s">
        <v>27</v>
      </c>
      <c r="B16" s="6" t="s">
        <v>28</v>
      </c>
      <c r="C16" s="7">
        <v>10264</v>
      </c>
      <c r="D16" s="7">
        <v>8454</v>
      </c>
      <c r="E16" s="7">
        <v>421</v>
      </c>
      <c r="F16" s="7">
        <f t="shared" si="0"/>
        <v>1389</v>
      </c>
      <c r="G16" s="7">
        <v>34145</v>
      </c>
      <c r="H16" s="7">
        <v>21384</v>
      </c>
      <c r="I16" s="7">
        <v>1783</v>
      </c>
      <c r="J16" s="7">
        <f t="shared" si="1"/>
        <v>10978</v>
      </c>
      <c r="K16" s="7">
        <v>748</v>
      </c>
      <c r="L16" s="7">
        <v>0</v>
      </c>
      <c r="M16" s="7">
        <v>2245</v>
      </c>
      <c r="N16" s="7">
        <v>110</v>
      </c>
      <c r="O16" s="7">
        <v>110</v>
      </c>
    </row>
    <row r="17" spans="1:15" ht="12.75" customHeight="1">
      <c r="A17" s="5" t="s">
        <v>29</v>
      </c>
      <c r="B17" s="6" t="s">
        <v>30</v>
      </c>
      <c r="C17" s="7">
        <v>11551</v>
      </c>
      <c r="D17" s="7">
        <v>8800</v>
      </c>
      <c r="E17" s="7">
        <v>0</v>
      </c>
      <c r="F17" s="7">
        <f t="shared" si="0"/>
        <v>2751</v>
      </c>
      <c r="G17" s="7">
        <v>26987</v>
      </c>
      <c r="H17" s="7">
        <v>17371</v>
      </c>
      <c r="I17" s="7">
        <v>0</v>
      </c>
      <c r="J17" s="7">
        <f t="shared" si="1"/>
        <v>9616</v>
      </c>
      <c r="K17" s="7">
        <v>1566</v>
      </c>
      <c r="L17" s="7">
        <v>0</v>
      </c>
      <c r="M17" s="7">
        <v>616</v>
      </c>
      <c r="N17" s="7">
        <v>53</v>
      </c>
      <c r="O17" s="7">
        <v>53</v>
      </c>
    </row>
    <row r="18" spans="1:15" ht="12.75" customHeight="1">
      <c r="A18" s="5" t="s">
        <v>31</v>
      </c>
      <c r="B18" s="6" t="s">
        <v>32</v>
      </c>
      <c r="C18" s="7">
        <v>30579</v>
      </c>
      <c r="D18" s="7">
        <v>26090</v>
      </c>
      <c r="E18" s="7">
        <v>241</v>
      </c>
      <c r="F18" s="7">
        <f t="shared" si="0"/>
        <v>4248</v>
      </c>
      <c r="G18" s="7">
        <v>106655</v>
      </c>
      <c r="H18" s="7">
        <v>63014</v>
      </c>
      <c r="I18" s="7">
        <v>685</v>
      </c>
      <c r="J18" s="7">
        <f t="shared" si="1"/>
        <v>42956</v>
      </c>
      <c r="K18" s="7">
        <v>3852</v>
      </c>
      <c r="L18" s="7">
        <v>0</v>
      </c>
      <c r="M18" s="7">
        <v>6256</v>
      </c>
      <c r="N18" s="7">
        <v>166</v>
      </c>
      <c r="O18" s="7">
        <v>166</v>
      </c>
    </row>
    <row r="19" spans="1:15" ht="12.75" customHeight="1">
      <c r="A19" s="5" t="s">
        <v>33</v>
      </c>
      <c r="B19" s="6" t="s">
        <v>34</v>
      </c>
      <c r="C19" s="7">
        <v>26378</v>
      </c>
      <c r="D19" s="7">
        <v>23802</v>
      </c>
      <c r="E19" s="7">
        <v>903</v>
      </c>
      <c r="F19" s="7">
        <f t="shared" si="0"/>
        <v>1673</v>
      </c>
      <c r="G19" s="7">
        <v>62404</v>
      </c>
      <c r="H19" s="7">
        <v>50045</v>
      </c>
      <c r="I19" s="7">
        <v>2018</v>
      </c>
      <c r="J19" s="7">
        <f t="shared" si="1"/>
        <v>10341</v>
      </c>
      <c r="K19" s="7">
        <v>538</v>
      </c>
      <c r="L19" s="7">
        <v>0</v>
      </c>
      <c r="M19" s="7">
        <v>204</v>
      </c>
      <c r="N19" s="7">
        <v>1320</v>
      </c>
      <c r="O19" s="7">
        <v>960</v>
      </c>
    </row>
    <row r="20" spans="1:15" ht="12.75" customHeight="1">
      <c r="A20" s="5" t="s">
        <v>35</v>
      </c>
      <c r="B20" s="6" t="s">
        <v>36</v>
      </c>
      <c r="C20" s="7">
        <v>136551</v>
      </c>
      <c r="D20" s="7">
        <v>112715</v>
      </c>
      <c r="E20" s="7">
        <v>2312</v>
      </c>
      <c r="F20" s="7">
        <f t="shared" si="0"/>
        <v>21524</v>
      </c>
      <c r="G20" s="7">
        <v>295399</v>
      </c>
      <c r="H20" s="7">
        <v>198234</v>
      </c>
      <c r="I20" s="7">
        <v>7489</v>
      </c>
      <c r="J20" s="7">
        <f t="shared" si="1"/>
        <v>89676</v>
      </c>
      <c r="K20" s="7">
        <v>10094</v>
      </c>
      <c r="L20" s="7">
        <v>0</v>
      </c>
      <c r="M20" s="7">
        <v>12194</v>
      </c>
      <c r="N20" s="7">
        <v>1882</v>
      </c>
      <c r="O20" s="7">
        <v>1882</v>
      </c>
    </row>
    <row r="21" spans="1:15" ht="12.75" customHeight="1">
      <c r="A21" s="5" t="s">
        <v>37</v>
      </c>
      <c r="B21" s="6" t="s">
        <v>38</v>
      </c>
      <c r="C21" s="7">
        <v>10352</v>
      </c>
      <c r="D21" s="7">
        <v>9771</v>
      </c>
      <c r="E21" s="7">
        <v>0</v>
      </c>
      <c r="F21" s="7">
        <f t="shared" si="0"/>
        <v>581</v>
      </c>
      <c r="G21" s="7">
        <v>18345</v>
      </c>
      <c r="H21" s="7">
        <v>15498</v>
      </c>
      <c r="I21" s="7">
        <v>0</v>
      </c>
      <c r="J21" s="7">
        <f t="shared" si="1"/>
        <v>2847</v>
      </c>
      <c r="K21" s="7">
        <v>30</v>
      </c>
      <c r="L21" s="7">
        <v>0</v>
      </c>
      <c r="M21" s="7">
        <v>0</v>
      </c>
      <c r="N21" s="7">
        <v>58</v>
      </c>
      <c r="O21" s="7">
        <v>58</v>
      </c>
    </row>
    <row r="22" spans="1:15" ht="12.75" customHeight="1">
      <c r="A22" s="5" t="s">
        <v>39</v>
      </c>
      <c r="B22" s="6" t="s">
        <v>40</v>
      </c>
      <c r="C22" s="7">
        <v>10247</v>
      </c>
      <c r="D22" s="7">
        <v>7878</v>
      </c>
      <c r="E22" s="7">
        <v>759</v>
      </c>
      <c r="F22" s="7">
        <f t="shared" si="0"/>
        <v>1610</v>
      </c>
      <c r="G22" s="7">
        <v>27151</v>
      </c>
      <c r="H22" s="7">
        <v>16688</v>
      </c>
      <c r="I22" s="7">
        <v>2394</v>
      </c>
      <c r="J22" s="7">
        <f t="shared" si="1"/>
        <v>8069</v>
      </c>
      <c r="K22" s="7">
        <v>940</v>
      </c>
      <c r="L22" s="7">
        <v>0</v>
      </c>
      <c r="M22" s="7">
        <v>4170</v>
      </c>
      <c r="N22" s="7">
        <v>110</v>
      </c>
      <c r="O22" s="7">
        <v>110</v>
      </c>
    </row>
    <row r="23" spans="1:15" ht="12.75" customHeight="1">
      <c r="A23" s="8"/>
      <c r="B23" s="9" t="s">
        <v>41</v>
      </c>
      <c r="C23" s="10">
        <f aca="true" t="shared" si="2" ref="C23:O23">SUM(C15:C22)</f>
        <v>264075</v>
      </c>
      <c r="D23" s="10">
        <f t="shared" si="2"/>
        <v>216579</v>
      </c>
      <c r="E23" s="10">
        <f t="shared" si="2"/>
        <v>7026</v>
      </c>
      <c r="F23" s="10">
        <f t="shared" si="2"/>
        <v>40470</v>
      </c>
      <c r="G23" s="10">
        <f t="shared" si="2"/>
        <v>716065</v>
      </c>
      <c r="H23" s="10">
        <f t="shared" si="2"/>
        <v>436566</v>
      </c>
      <c r="I23" s="10">
        <f t="shared" si="2"/>
        <v>21026</v>
      </c>
      <c r="J23" s="10">
        <f t="shared" si="2"/>
        <v>258473</v>
      </c>
      <c r="K23" s="10">
        <f t="shared" si="2"/>
        <v>21512</v>
      </c>
      <c r="L23" s="10">
        <f t="shared" si="2"/>
        <v>0</v>
      </c>
      <c r="M23" s="10">
        <f t="shared" si="2"/>
        <v>37055</v>
      </c>
      <c r="N23" s="10">
        <f t="shared" si="2"/>
        <v>7656</v>
      </c>
      <c r="O23" s="10">
        <f t="shared" si="2"/>
        <v>5997</v>
      </c>
    </row>
    <row r="24" spans="1:15" ht="14.25" customHeight="1">
      <c r="A24" s="5" t="s">
        <v>42</v>
      </c>
      <c r="B24" s="6" t="s">
        <v>43</v>
      </c>
      <c r="C24" s="7">
        <v>10511</v>
      </c>
      <c r="D24" s="7">
        <v>7785</v>
      </c>
      <c r="E24" s="7">
        <v>754</v>
      </c>
      <c r="F24" s="7">
        <f>SUM(C24-D24-E24)</f>
        <v>1972</v>
      </c>
      <c r="G24" s="7">
        <v>28810</v>
      </c>
      <c r="H24" s="7">
        <v>14682</v>
      </c>
      <c r="I24" s="7">
        <v>1476</v>
      </c>
      <c r="J24" s="7">
        <f>SUM(G24-H24-I24)</f>
        <v>12652</v>
      </c>
      <c r="K24" s="7">
        <v>9772</v>
      </c>
      <c r="L24" s="7">
        <v>0</v>
      </c>
      <c r="M24" s="7">
        <v>1745</v>
      </c>
      <c r="N24" s="7">
        <v>29</v>
      </c>
      <c r="O24" s="7">
        <v>29</v>
      </c>
    </row>
    <row r="25" spans="1:15" ht="14.25" customHeight="1">
      <c r="A25" s="11"/>
      <c r="B25" s="9" t="s">
        <v>44</v>
      </c>
      <c r="C25" s="10">
        <f aca="true" t="shared" si="3" ref="C25:O25">SUM(C24)</f>
        <v>10511</v>
      </c>
      <c r="D25" s="10">
        <f t="shared" si="3"/>
        <v>7785</v>
      </c>
      <c r="E25" s="10">
        <f t="shared" si="3"/>
        <v>754</v>
      </c>
      <c r="F25" s="10">
        <f t="shared" si="3"/>
        <v>1972</v>
      </c>
      <c r="G25" s="10">
        <f t="shared" si="3"/>
        <v>28810</v>
      </c>
      <c r="H25" s="10">
        <f t="shared" si="3"/>
        <v>14682</v>
      </c>
      <c r="I25" s="10">
        <f t="shared" si="3"/>
        <v>1476</v>
      </c>
      <c r="J25" s="10">
        <f t="shared" si="3"/>
        <v>12652</v>
      </c>
      <c r="K25" s="10">
        <f t="shared" si="3"/>
        <v>9772</v>
      </c>
      <c r="L25" s="10">
        <f t="shared" si="3"/>
        <v>0</v>
      </c>
      <c r="M25" s="10">
        <f t="shared" si="3"/>
        <v>1745</v>
      </c>
      <c r="N25" s="10">
        <f t="shared" si="3"/>
        <v>29</v>
      </c>
      <c r="O25" s="10">
        <f t="shared" si="3"/>
        <v>29</v>
      </c>
    </row>
    <row r="26" spans="1:15" ht="12.75" customHeight="1">
      <c r="A26" s="5" t="s">
        <v>45</v>
      </c>
      <c r="B26" s="6" t="s">
        <v>46</v>
      </c>
      <c r="C26" s="7">
        <v>61574</v>
      </c>
      <c r="D26" s="7">
        <v>42672</v>
      </c>
      <c r="E26" s="7">
        <v>2192</v>
      </c>
      <c r="F26" s="7">
        <f>SUM(C26-D26-E26)</f>
        <v>16710</v>
      </c>
      <c r="G26" s="7">
        <v>162582</v>
      </c>
      <c r="H26" s="7">
        <v>63866</v>
      </c>
      <c r="I26" s="7">
        <v>6466</v>
      </c>
      <c r="J26" s="7">
        <f>SUM(G26-H26-I26)</f>
        <v>92250</v>
      </c>
      <c r="K26" s="7">
        <v>8119</v>
      </c>
      <c r="L26" s="7">
        <v>0</v>
      </c>
      <c r="M26" s="7">
        <v>9201</v>
      </c>
      <c r="N26" s="7">
        <v>450</v>
      </c>
      <c r="O26" s="7">
        <v>450</v>
      </c>
    </row>
    <row r="27" spans="1:15" ht="12.75" customHeight="1">
      <c r="A27" s="5" t="s">
        <v>47</v>
      </c>
      <c r="B27" s="6" t="s">
        <v>48</v>
      </c>
      <c r="C27" s="7">
        <v>17144</v>
      </c>
      <c r="D27" s="7">
        <v>14898</v>
      </c>
      <c r="E27" s="7">
        <v>913</v>
      </c>
      <c r="F27" s="7">
        <f>SUM(C27-D27-E27)</f>
        <v>1333</v>
      </c>
      <c r="G27" s="7">
        <v>32523</v>
      </c>
      <c r="H27" s="7">
        <v>23965</v>
      </c>
      <c r="I27" s="7">
        <v>2250</v>
      </c>
      <c r="J27" s="7">
        <f>SUM(G27-H27-I27)</f>
        <v>6308</v>
      </c>
      <c r="K27" s="7">
        <v>344</v>
      </c>
      <c r="L27" s="7">
        <v>0</v>
      </c>
      <c r="M27" s="7">
        <v>46</v>
      </c>
      <c r="N27" s="7">
        <v>35</v>
      </c>
      <c r="O27" s="7">
        <v>35</v>
      </c>
    </row>
    <row r="28" spans="1:15" ht="12.75" customHeight="1">
      <c r="A28" s="5" t="s">
        <v>49</v>
      </c>
      <c r="B28" s="6" t="s">
        <v>50</v>
      </c>
      <c r="C28" s="7">
        <v>16440</v>
      </c>
      <c r="D28" s="7">
        <v>10589</v>
      </c>
      <c r="E28" s="7">
        <v>909</v>
      </c>
      <c r="F28" s="7">
        <f>SUM(C28-D28-E28)</f>
        <v>4942</v>
      </c>
      <c r="G28" s="7">
        <v>46891</v>
      </c>
      <c r="H28" s="7">
        <v>22309</v>
      </c>
      <c r="I28" s="7">
        <v>3246</v>
      </c>
      <c r="J28" s="7">
        <f>SUM(G28-H28-I28)</f>
        <v>21336</v>
      </c>
      <c r="K28" s="7">
        <v>222</v>
      </c>
      <c r="L28" s="7">
        <v>0</v>
      </c>
      <c r="M28" s="7">
        <v>48</v>
      </c>
      <c r="N28" s="7">
        <v>81</v>
      </c>
      <c r="O28" s="7">
        <v>81</v>
      </c>
    </row>
    <row r="29" spans="1:15" ht="12.75" customHeight="1">
      <c r="A29" s="5" t="s">
        <v>51</v>
      </c>
      <c r="B29" s="6" t="s">
        <v>52</v>
      </c>
      <c r="C29" s="7">
        <v>19419</v>
      </c>
      <c r="D29" s="7">
        <v>15511</v>
      </c>
      <c r="E29" s="7">
        <v>1700</v>
      </c>
      <c r="F29" s="7">
        <f>SUM(C29-D29-E29)</f>
        <v>2208</v>
      </c>
      <c r="G29" s="7">
        <v>50397</v>
      </c>
      <c r="H29" s="7">
        <v>30638</v>
      </c>
      <c r="I29" s="7">
        <v>5638</v>
      </c>
      <c r="J29" s="7">
        <f>SUM(G29-H29-I29)</f>
        <v>14121</v>
      </c>
      <c r="K29" s="7">
        <v>1906</v>
      </c>
      <c r="L29" s="7">
        <v>0</v>
      </c>
      <c r="M29" s="7">
        <v>902</v>
      </c>
      <c r="N29" s="7">
        <v>1298</v>
      </c>
      <c r="O29" s="7">
        <v>1298</v>
      </c>
    </row>
    <row r="30" spans="1:15" ht="12.75" customHeight="1">
      <c r="A30" s="8"/>
      <c r="B30" s="9" t="s">
        <v>53</v>
      </c>
      <c r="C30" s="10">
        <f aca="true" t="shared" si="4" ref="C30:O30">SUM(C26:C29)</f>
        <v>114577</v>
      </c>
      <c r="D30" s="10">
        <f t="shared" si="4"/>
        <v>83670</v>
      </c>
      <c r="E30" s="10">
        <f t="shared" si="4"/>
        <v>5714</v>
      </c>
      <c r="F30" s="10">
        <f t="shared" si="4"/>
        <v>25193</v>
      </c>
      <c r="G30" s="10">
        <f t="shared" si="4"/>
        <v>292393</v>
      </c>
      <c r="H30" s="10">
        <f t="shared" si="4"/>
        <v>140778</v>
      </c>
      <c r="I30" s="10">
        <f t="shared" si="4"/>
        <v>17600</v>
      </c>
      <c r="J30" s="10">
        <f t="shared" si="4"/>
        <v>134015</v>
      </c>
      <c r="K30" s="10">
        <f t="shared" si="4"/>
        <v>10591</v>
      </c>
      <c r="L30" s="10">
        <f t="shared" si="4"/>
        <v>0</v>
      </c>
      <c r="M30" s="10">
        <f t="shared" si="4"/>
        <v>10197</v>
      </c>
      <c r="N30" s="10">
        <f t="shared" si="4"/>
        <v>1864</v>
      </c>
      <c r="O30" s="10">
        <f t="shared" si="4"/>
        <v>1864</v>
      </c>
    </row>
    <row r="31" spans="1:15" ht="12.75" customHeight="1">
      <c r="A31" s="5" t="s">
        <v>54</v>
      </c>
      <c r="B31" s="6" t="s">
        <v>55</v>
      </c>
      <c r="C31" s="7">
        <v>64403</v>
      </c>
      <c r="D31" s="7">
        <v>44893</v>
      </c>
      <c r="E31" s="7">
        <v>1364</v>
      </c>
      <c r="F31" s="7">
        <f aca="true" t="shared" si="5" ref="F31:F42">SUM(C31-D31-E31)</f>
        <v>18146</v>
      </c>
      <c r="G31" s="7">
        <v>181328</v>
      </c>
      <c r="H31" s="7">
        <v>87439</v>
      </c>
      <c r="I31" s="7">
        <v>4857</v>
      </c>
      <c r="J31" s="7">
        <f aca="true" t="shared" si="6" ref="J31:J42">SUM(G31-H31-I31)</f>
        <v>89032</v>
      </c>
      <c r="K31" s="7">
        <v>4337</v>
      </c>
      <c r="L31" s="7">
        <v>0</v>
      </c>
      <c r="M31" s="7">
        <v>3806</v>
      </c>
      <c r="N31" s="7">
        <v>483</v>
      </c>
      <c r="O31" s="7">
        <v>483</v>
      </c>
    </row>
    <row r="32" spans="1:15" ht="12.75" customHeight="1">
      <c r="A32" s="5" t="s">
        <v>56</v>
      </c>
      <c r="B32" s="6" t="s">
        <v>57</v>
      </c>
      <c r="C32" s="7">
        <v>85508</v>
      </c>
      <c r="D32" s="7">
        <v>64008</v>
      </c>
      <c r="E32" s="7">
        <v>2561</v>
      </c>
      <c r="F32" s="7">
        <f t="shared" si="5"/>
        <v>18939</v>
      </c>
      <c r="G32" s="7">
        <v>333341</v>
      </c>
      <c r="H32" s="7">
        <v>153128</v>
      </c>
      <c r="I32" s="7">
        <v>8327</v>
      </c>
      <c r="J32" s="7">
        <f t="shared" si="6"/>
        <v>171886</v>
      </c>
      <c r="K32" s="7">
        <v>7395</v>
      </c>
      <c r="L32" s="7">
        <v>0</v>
      </c>
      <c r="M32" s="7">
        <v>47575</v>
      </c>
      <c r="N32" s="7">
        <v>1533</v>
      </c>
      <c r="O32" s="7">
        <v>1492</v>
      </c>
    </row>
    <row r="33" spans="1:15" ht="12.75" customHeight="1">
      <c r="A33" s="5" t="s">
        <v>58</v>
      </c>
      <c r="B33" s="6" t="s">
        <v>59</v>
      </c>
      <c r="C33" s="7">
        <v>46896</v>
      </c>
      <c r="D33" s="7">
        <v>39123</v>
      </c>
      <c r="E33" s="7">
        <v>1418</v>
      </c>
      <c r="F33" s="7">
        <f t="shared" si="5"/>
        <v>6355</v>
      </c>
      <c r="G33" s="7">
        <v>119735</v>
      </c>
      <c r="H33" s="7">
        <v>43591</v>
      </c>
      <c r="I33" s="7">
        <v>2515</v>
      </c>
      <c r="J33" s="7">
        <f t="shared" si="6"/>
        <v>73629</v>
      </c>
      <c r="K33" s="7">
        <v>7423</v>
      </c>
      <c r="L33" s="7">
        <v>0</v>
      </c>
      <c r="M33" s="7">
        <v>10852</v>
      </c>
      <c r="N33" s="7">
        <v>1135</v>
      </c>
      <c r="O33" s="7">
        <v>1009</v>
      </c>
    </row>
    <row r="34" spans="1:15" ht="12.75" customHeight="1">
      <c r="A34" s="5" t="s">
        <v>60</v>
      </c>
      <c r="B34" s="6" t="s">
        <v>61</v>
      </c>
      <c r="C34" s="7">
        <v>29274</v>
      </c>
      <c r="D34" s="7">
        <v>14487</v>
      </c>
      <c r="E34" s="7">
        <v>183</v>
      </c>
      <c r="F34" s="7">
        <f t="shared" si="5"/>
        <v>14604</v>
      </c>
      <c r="G34" s="7">
        <v>82082</v>
      </c>
      <c r="H34" s="7">
        <v>33783</v>
      </c>
      <c r="I34" s="7">
        <v>566</v>
      </c>
      <c r="J34" s="7">
        <f t="shared" si="6"/>
        <v>47733</v>
      </c>
      <c r="K34" s="7">
        <v>744</v>
      </c>
      <c r="L34" s="7">
        <v>0</v>
      </c>
      <c r="M34" s="7">
        <v>13529</v>
      </c>
      <c r="N34" s="7">
        <v>20</v>
      </c>
      <c r="O34" s="7">
        <v>20</v>
      </c>
    </row>
    <row r="35" spans="1:15" ht="12.75" customHeight="1">
      <c r="A35" s="5" t="s">
        <v>62</v>
      </c>
      <c r="B35" s="6" t="s">
        <v>63</v>
      </c>
      <c r="C35" s="7">
        <v>22520</v>
      </c>
      <c r="D35" s="7">
        <v>20236</v>
      </c>
      <c r="E35" s="7">
        <v>0</v>
      </c>
      <c r="F35" s="7">
        <f t="shared" si="5"/>
        <v>2284</v>
      </c>
      <c r="G35" s="7">
        <v>38021</v>
      </c>
      <c r="H35" s="7">
        <v>28595</v>
      </c>
      <c r="I35" s="7">
        <v>0</v>
      </c>
      <c r="J35" s="7">
        <f t="shared" si="6"/>
        <v>9426</v>
      </c>
      <c r="K35" s="7">
        <v>1235</v>
      </c>
      <c r="L35" s="7">
        <v>0</v>
      </c>
      <c r="M35" s="7">
        <v>121</v>
      </c>
      <c r="N35" s="7">
        <v>422</v>
      </c>
      <c r="O35" s="7">
        <v>422</v>
      </c>
    </row>
    <row r="36" spans="1:15" ht="12.75" customHeight="1">
      <c r="A36" s="5" t="s">
        <v>64</v>
      </c>
      <c r="B36" s="6" t="s">
        <v>65</v>
      </c>
      <c r="C36" s="7">
        <v>13176</v>
      </c>
      <c r="D36" s="7">
        <v>10375</v>
      </c>
      <c r="E36" s="7">
        <v>1021</v>
      </c>
      <c r="F36" s="7">
        <f t="shared" si="5"/>
        <v>1780</v>
      </c>
      <c r="G36" s="7">
        <v>35802</v>
      </c>
      <c r="H36" s="7">
        <v>23571</v>
      </c>
      <c r="I36" s="7">
        <v>2995</v>
      </c>
      <c r="J36" s="7">
        <f t="shared" si="6"/>
        <v>9236</v>
      </c>
      <c r="K36" s="7">
        <v>158</v>
      </c>
      <c r="L36" s="7">
        <v>0</v>
      </c>
      <c r="M36" s="7">
        <v>657</v>
      </c>
      <c r="N36" s="7">
        <v>56</v>
      </c>
      <c r="O36" s="7">
        <v>56</v>
      </c>
    </row>
    <row r="37" spans="1:15" ht="12.75" customHeight="1">
      <c r="A37" s="5" t="s">
        <v>66</v>
      </c>
      <c r="B37" s="6" t="s">
        <v>67</v>
      </c>
      <c r="C37" s="7">
        <v>20181</v>
      </c>
      <c r="D37" s="7">
        <v>17717</v>
      </c>
      <c r="E37" s="7">
        <v>0</v>
      </c>
      <c r="F37" s="7">
        <f t="shared" si="5"/>
        <v>2464</v>
      </c>
      <c r="G37" s="7">
        <v>61285</v>
      </c>
      <c r="H37" s="7">
        <v>42156</v>
      </c>
      <c r="I37" s="7">
        <v>0</v>
      </c>
      <c r="J37" s="7">
        <f t="shared" si="6"/>
        <v>19129</v>
      </c>
      <c r="K37" s="7">
        <v>407</v>
      </c>
      <c r="L37" s="7">
        <v>0</v>
      </c>
      <c r="M37" s="7">
        <v>3902</v>
      </c>
      <c r="N37" s="7">
        <v>0</v>
      </c>
      <c r="O37" s="7">
        <v>0</v>
      </c>
    </row>
    <row r="38" spans="1:15" ht="12.75" customHeight="1">
      <c r="A38" s="5" t="s">
        <v>68</v>
      </c>
      <c r="B38" s="6" t="s">
        <v>69</v>
      </c>
      <c r="C38" s="7">
        <v>268248</v>
      </c>
      <c r="D38" s="7">
        <v>200953</v>
      </c>
      <c r="E38" s="7">
        <v>6637</v>
      </c>
      <c r="F38" s="7">
        <f t="shared" si="5"/>
        <v>60658</v>
      </c>
      <c r="G38" s="7">
        <v>501315</v>
      </c>
      <c r="H38" s="7">
        <v>267121</v>
      </c>
      <c r="I38" s="7">
        <v>20793</v>
      </c>
      <c r="J38" s="7">
        <f t="shared" si="6"/>
        <v>213401</v>
      </c>
      <c r="K38" s="7">
        <v>19187</v>
      </c>
      <c r="L38" s="7">
        <v>0</v>
      </c>
      <c r="M38" s="7">
        <v>20080</v>
      </c>
      <c r="N38" s="7">
        <v>82894</v>
      </c>
      <c r="O38" s="7">
        <v>71132</v>
      </c>
    </row>
    <row r="39" spans="1:15" ht="12.75" customHeight="1">
      <c r="A39" s="5" t="s">
        <v>70</v>
      </c>
      <c r="B39" s="6" t="s">
        <v>71</v>
      </c>
      <c r="C39" s="7">
        <v>60653</v>
      </c>
      <c r="D39" s="7">
        <v>49912</v>
      </c>
      <c r="E39" s="7">
        <v>915</v>
      </c>
      <c r="F39" s="7">
        <f t="shared" si="5"/>
        <v>9826</v>
      </c>
      <c r="G39" s="7">
        <v>93915</v>
      </c>
      <c r="H39" s="7">
        <v>65641</v>
      </c>
      <c r="I39" s="7">
        <v>2963</v>
      </c>
      <c r="J39" s="7">
        <f t="shared" si="6"/>
        <v>25311</v>
      </c>
      <c r="K39" s="7">
        <v>2700</v>
      </c>
      <c r="L39" s="7">
        <v>0</v>
      </c>
      <c r="M39" s="7">
        <v>269</v>
      </c>
      <c r="N39" s="7">
        <v>28</v>
      </c>
      <c r="O39" s="7">
        <v>28</v>
      </c>
    </row>
    <row r="40" spans="1:15" ht="12.75" customHeight="1">
      <c r="A40" s="5" t="s">
        <v>72</v>
      </c>
      <c r="B40" s="6" t="s">
        <v>73</v>
      </c>
      <c r="C40" s="7">
        <v>34552</v>
      </c>
      <c r="D40" s="7">
        <v>27265</v>
      </c>
      <c r="E40" s="7">
        <v>1179</v>
      </c>
      <c r="F40" s="7">
        <f t="shared" si="5"/>
        <v>6108</v>
      </c>
      <c r="G40" s="7">
        <v>93641</v>
      </c>
      <c r="H40" s="7">
        <v>53667</v>
      </c>
      <c r="I40" s="7">
        <v>3267</v>
      </c>
      <c r="J40" s="7">
        <f t="shared" si="6"/>
        <v>36707</v>
      </c>
      <c r="K40" s="7">
        <v>1655</v>
      </c>
      <c r="L40" s="7">
        <v>0</v>
      </c>
      <c r="M40" s="7">
        <v>21059</v>
      </c>
      <c r="N40" s="7">
        <v>0</v>
      </c>
      <c r="O40" s="7">
        <v>0</v>
      </c>
    </row>
    <row r="41" spans="1:15" ht="12.75" customHeight="1">
      <c r="A41" s="5" t="s">
        <v>74</v>
      </c>
      <c r="B41" s="6" t="s">
        <v>75</v>
      </c>
      <c r="C41" s="7">
        <v>13371</v>
      </c>
      <c r="D41" s="7">
        <v>8838</v>
      </c>
      <c r="E41" s="7">
        <v>0</v>
      </c>
      <c r="F41" s="7">
        <f t="shared" si="5"/>
        <v>4533</v>
      </c>
      <c r="G41" s="7">
        <v>32171</v>
      </c>
      <c r="H41" s="7">
        <v>21672</v>
      </c>
      <c r="I41" s="7">
        <v>0</v>
      </c>
      <c r="J41" s="7">
        <f t="shared" si="6"/>
        <v>10499</v>
      </c>
      <c r="K41" s="7">
        <v>5210</v>
      </c>
      <c r="L41" s="7">
        <v>0</v>
      </c>
      <c r="M41" s="7">
        <v>580</v>
      </c>
      <c r="N41" s="7">
        <v>1595</v>
      </c>
      <c r="O41" s="7">
        <v>1595</v>
      </c>
    </row>
    <row r="42" spans="1:15" ht="12.75" customHeight="1">
      <c r="A42" s="5" t="s">
        <v>76</v>
      </c>
      <c r="B42" s="6" t="s">
        <v>77</v>
      </c>
      <c r="C42" s="7">
        <v>58793</v>
      </c>
      <c r="D42" s="7">
        <v>44645</v>
      </c>
      <c r="E42" s="7">
        <v>1067</v>
      </c>
      <c r="F42" s="7">
        <f t="shared" si="5"/>
        <v>13081</v>
      </c>
      <c r="G42" s="7">
        <v>91393</v>
      </c>
      <c r="H42" s="7">
        <v>61593</v>
      </c>
      <c r="I42" s="7">
        <v>1875</v>
      </c>
      <c r="J42" s="7">
        <f t="shared" si="6"/>
        <v>27925</v>
      </c>
      <c r="K42" s="7">
        <v>3441</v>
      </c>
      <c r="L42" s="7">
        <v>0</v>
      </c>
      <c r="M42" s="7">
        <v>347</v>
      </c>
      <c r="N42" s="7">
        <v>51</v>
      </c>
      <c r="O42" s="7">
        <v>51</v>
      </c>
    </row>
    <row r="43" spans="1:15" ht="12.75" customHeight="1">
      <c r="A43" s="8"/>
      <c r="B43" s="9" t="s">
        <v>78</v>
      </c>
      <c r="C43" s="10">
        <f aca="true" t="shared" si="7" ref="C43:O43">SUM(C31:C42)</f>
        <v>717575</v>
      </c>
      <c r="D43" s="10">
        <f t="shared" si="7"/>
        <v>542452</v>
      </c>
      <c r="E43" s="10">
        <f t="shared" si="7"/>
        <v>16345</v>
      </c>
      <c r="F43" s="10">
        <f t="shared" si="7"/>
        <v>158778</v>
      </c>
      <c r="G43" s="10">
        <f t="shared" si="7"/>
        <v>1664029</v>
      </c>
      <c r="H43" s="10">
        <f t="shared" si="7"/>
        <v>881957</v>
      </c>
      <c r="I43" s="10">
        <f t="shared" si="7"/>
        <v>48158</v>
      </c>
      <c r="J43" s="10">
        <f t="shared" si="7"/>
        <v>733914</v>
      </c>
      <c r="K43" s="10">
        <f t="shared" si="7"/>
        <v>53892</v>
      </c>
      <c r="L43" s="10">
        <f t="shared" si="7"/>
        <v>0</v>
      </c>
      <c r="M43" s="10">
        <f t="shared" si="7"/>
        <v>122777</v>
      </c>
      <c r="N43" s="10">
        <f t="shared" si="7"/>
        <v>88217</v>
      </c>
      <c r="O43" s="10">
        <f t="shared" si="7"/>
        <v>76288</v>
      </c>
    </row>
    <row r="44" spans="1:15" ht="12.75" customHeight="1">
      <c r="A44" s="5" t="s">
        <v>79</v>
      </c>
      <c r="B44" s="6" t="s">
        <v>80</v>
      </c>
      <c r="C44" s="7">
        <v>33752</v>
      </c>
      <c r="D44" s="7">
        <v>26424</v>
      </c>
      <c r="E44" s="7">
        <v>1373</v>
      </c>
      <c r="F44" s="7">
        <f>SUM(C44-D44-E44)</f>
        <v>5955</v>
      </c>
      <c r="G44" s="7">
        <v>131532</v>
      </c>
      <c r="H44" s="7">
        <v>69772</v>
      </c>
      <c r="I44" s="7">
        <v>3631</v>
      </c>
      <c r="J44" s="7">
        <f>SUM(G44-H44-I44)</f>
        <v>58129</v>
      </c>
      <c r="K44" s="7">
        <v>6733</v>
      </c>
      <c r="L44" s="7">
        <v>0</v>
      </c>
      <c r="M44" s="7">
        <v>3594</v>
      </c>
      <c r="N44" s="7">
        <v>600</v>
      </c>
      <c r="O44" s="7">
        <v>600</v>
      </c>
    </row>
    <row r="45" spans="1:15" ht="12.75" customHeight="1">
      <c r="A45" s="5" t="s">
        <v>81</v>
      </c>
      <c r="B45" s="6" t="s">
        <v>82</v>
      </c>
      <c r="C45" s="7">
        <v>37905</v>
      </c>
      <c r="D45" s="7">
        <v>27606</v>
      </c>
      <c r="E45" s="7">
        <v>1227</v>
      </c>
      <c r="F45" s="7">
        <f>SUM(C45-D45-E45)</f>
        <v>9072</v>
      </c>
      <c r="G45" s="7">
        <v>159020</v>
      </c>
      <c r="H45" s="7">
        <v>65450</v>
      </c>
      <c r="I45" s="7">
        <v>4514</v>
      </c>
      <c r="J45" s="7">
        <f>SUM(G45-H45-I45)</f>
        <v>89056</v>
      </c>
      <c r="K45" s="7">
        <v>20552</v>
      </c>
      <c r="L45" s="7">
        <v>0</v>
      </c>
      <c r="M45" s="7">
        <v>14903</v>
      </c>
      <c r="N45" s="7">
        <v>673</v>
      </c>
      <c r="O45" s="7">
        <v>673</v>
      </c>
    </row>
    <row r="46" spans="1:256" ht="12.75" customHeight="1">
      <c r="A46" s="8"/>
      <c r="B46" s="9" t="s">
        <v>83</v>
      </c>
      <c r="C46" s="10">
        <f aca="true" t="shared" si="8" ref="C46:O46">SUM(C44:C45)</f>
        <v>71657</v>
      </c>
      <c r="D46" s="10">
        <f t="shared" si="8"/>
        <v>54030</v>
      </c>
      <c r="E46" s="10">
        <f t="shared" si="8"/>
        <v>2600</v>
      </c>
      <c r="F46" s="10">
        <f t="shared" si="8"/>
        <v>15027</v>
      </c>
      <c r="G46" s="10">
        <f t="shared" si="8"/>
        <v>290552</v>
      </c>
      <c r="H46" s="10">
        <f t="shared" si="8"/>
        <v>135222</v>
      </c>
      <c r="I46" s="10">
        <f t="shared" si="8"/>
        <v>8145</v>
      </c>
      <c r="J46" s="10">
        <f t="shared" si="8"/>
        <v>147185</v>
      </c>
      <c r="K46" s="10">
        <f t="shared" si="8"/>
        <v>27285</v>
      </c>
      <c r="L46" s="10">
        <f t="shared" si="8"/>
        <v>0</v>
      </c>
      <c r="M46" s="10">
        <f t="shared" si="8"/>
        <v>18497</v>
      </c>
      <c r="N46" s="10">
        <f t="shared" si="8"/>
        <v>1273</v>
      </c>
      <c r="O46" s="10">
        <f t="shared" si="8"/>
        <v>1273</v>
      </c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15" ht="13.5" customHeight="1">
      <c r="A47" s="5" t="s">
        <v>84</v>
      </c>
      <c r="B47" s="6" t="s">
        <v>85</v>
      </c>
      <c r="C47" s="7">
        <v>9075</v>
      </c>
      <c r="D47" s="7">
        <v>6719</v>
      </c>
      <c r="E47" s="7">
        <v>0</v>
      </c>
      <c r="F47" s="7">
        <f>SUM(C47-D47-E47)</f>
        <v>2356</v>
      </c>
      <c r="G47" s="7">
        <v>15814</v>
      </c>
      <c r="H47" s="7">
        <v>9487</v>
      </c>
      <c r="I47" s="7">
        <v>0</v>
      </c>
      <c r="J47" s="7">
        <f>SUM(G47-H47-I47)</f>
        <v>6327</v>
      </c>
      <c r="K47" s="7">
        <v>7</v>
      </c>
      <c r="L47" s="7">
        <v>0</v>
      </c>
      <c r="M47" s="7">
        <v>0</v>
      </c>
      <c r="N47" s="7">
        <v>88</v>
      </c>
      <c r="O47" s="7">
        <v>88</v>
      </c>
    </row>
    <row r="48" spans="1:15" ht="12.75" customHeight="1">
      <c r="A48" s="5" t="s">
        <v>86</v>
      </c>
      <c r="B48" s="6" t="s">
        <v>87</v>
      </c>
      <c r="C48" s="7">
        <v>19769</v>
      </c>
      <c r="D48" s="7">
        <v>14680</v>
      </c>
      <c r="E48" s="7">
        <v>0</v>
      </c>
      <c r="F48" s="7">
        <f>SUM(C48-D48-E48)</f>
        <v>5089</v>
      </c>
      <c r="G48" s="7">
        <v>48301</v>
      </c>
      <c r="H48" s="7">
        <v>31765</v>
      </c>
      <c r="I48" s="7">
        <v>0</v>
      </c>
      <c r="J48" s="7">
        <f>SUM(G48-H48-I48)</f>
        <v>16536</v>
      </c>
      <c r="K48" s="7">
        <v>1968</v>
      </c>
      <c r="L48" s="7">
        <v>0</v>
      </c>
      <c r="M48" s="7">
        <v>4016</v>
      </c>
      <c r="N48" s="7">
        <v>3043</v>
      </c>
      <c r="O48" s="7">
        <v>3043</v>
      </c>
    </row>
    <row r="49" spans="1:15" ht="12.75" customHeight="1">
      <c r="A49" s="5" t="s">
        <v>88</v>
      </c>
      <c r="B49" s="6" t="s">
        <v>89</v>
      </c>
      <c r="C49" s="7">
        <v>9667</v>
      </c>
      <c r="D49" s="7">
        <v>7375</v>
      </c>
      <c r="E49" s="7">
        <v>0</v>
      </c>
      <c r="F49" s="7">
        <f>SUM(C49-D49-E49)</f>
        <v>2292</v>
      </c>
      <c r="G49" s="7">
        <v>18160</v>
      </c>
      <c r="H49" s="7">
        <v>12991</v>
      </c>
      <c r="I49" s="7">
        <v>0</v>
      </c>
      <c r="J49" s="7">
        <f>SUM(G49-H49-I49)</f>
        <v>5169</v>
      </c>
      <c r="K49" s="7">
        <v>1488</v>
      </c>
      <c r="L49" s="7">
        <v>0</v>
      </c>
      <c r="M49" s="7">
        <v>149</v>
      </c>
      <c r="N49" s="7">
        <v>0</v>
      </c>
      <c r="O49" s="7">
        <v>0</v>
      </c>
    </row>
    <row r="50" spans="1:15" ht="12.75" customHeight="1">
      <c r="A50" s="5" t="s">
        <v>90</v>
      </c>
      <c r="B50" s="6" t="s">
        <v>91</v>
      </c>
      <c r="C50" s="7">
        <v>43163</v>
      </c>
      <c r="D50" s="7">
        <v>34868</v>
      </c>
      <c r="E50" s="7">
        <v>809</v>
      </c>
      <c r="F50" s="7">
        <f>SUM(C50-D50-E50)</f>
        <v>7486</v>
      </c>
      <c r="G50" s="7">
        <v>120116</v>
      </c>
      <c r="H50" s="7">
        <v>65504</v>
      </c>
      <c r="I50" s="7">
        <v>2420</v>
      </c>
      <c r="J50" s="7">
        <f>SUM(G50-H50-I50)</f>
        <v>52192</v>
      </c>
      <c r="K50" s="7">
        <v>7531</v>
      </c>
      <c r="L50" s="7">
        <v>0</v>
      </c>
      <c r="M50" s="7">
        <v>10576</v>
      </c>
      <c r="N50" s="7">
        <v>566</v>
      </c>
      <c r="O50" s="7">
        <v>566</v>
      </c>
    </row>
    <row r="51" spans="1:15" ht="12.75" customHeight="1">
      <c r="A51" s="8"/>
      <c r="B51" s="9" t="s">
        <v>92</v>
      </c>
      <c r="C51" s="10">
        <f aca="true" t="shared" si="9" ref="C51:O51">SUM(C47:C50)</f>
        <v>81674</v>
      </c>
      <c r="D51" s="10">
        <f t="shared" si="9"/>
        <v>63642</v>
      </c>
      <c r="E51" s="10">
        <f t="shared" si="9"/>
        <v>809</v>
      </c>
      <c r="F51" s="10">
        <f t="shared" si="9"/>
        <v>17223</v>
      </c>
      <c r="G51" s="10">
        <f t="shared" si="9"/>
        <v>202391</v>
      </c>
      <c r="H51" s="10">
        <f t="shared" si="9"/>
        <v>119747</v>
      </c>
      <c r="I51" s="10">
        <f t="shared" si="9"/>
        <v>2420</v>
      </c>
      <c r="J51" s="10">
        <f t="shared" si="9"/>
        <v>80224</v>
      </c>
      <c r="K51" s="10">
        <f t="shared" si="9"/>
        <v>10994</v>
      </c>
      <c r="L51" s="10">
        <f t="shared" si="9"/>
        <v>0</v>
      </c>
      <c r="M51" s="10">
        <f t="shared" si="9"/>
        <v>14741</v>
      </c>
      <c r="N51" s="10">
        <f t="shared" si="9"/>
        <v>3697</v>
      </c>
      <c r="O51" s="10">
        <f t="shared" si="9"/>
        <v>3697</v>
      </c>
    </row>
    <row r="52" spans="1:15" ht="12.75" customHeight="1">
      <c r="A52" s="5" t="s">
        <v>93</v>
      </c>
      <c r="B52" s="6" t="s">
        <v>94</v>
      </c>
      <c r="C52" s="7">
        <v>12952</v>
      </c>
      <c r="D52" s="7">
        <v>8264</v>
      </c>
      <c r="E52" s="7">
        <v>49</v>
      </c>
      <c r="F52" s="7">
        <f aca="true" t="shared" si="10" ref="F52:F58">SUM(C52-D52-E52)</f>
        <v>4639</v>
      </c>
      <c r="G52" s="7">
        <v>39788</v>
      </c>
      <c r="H52" s="7">
        <v>20865</v>
      </c>
      <c r="I52" s="7">
        <v>125</v>
      </c>
      <c r="J52" s="7">
        <f aca="true" t="shared" si="11" ref="J52:J58">SUM(G52-H52-I52)</f>
        <v>18798</v>
      </c>
      <c r="K52" s="7">
        <v>5206</v>
      </c>
      <c r="L52" s="7">
        <v>0</v>
      </c>
      <c r="M52" s="7">
        <v>281</v>
      </c>
      <c r="N52" s="7">
        <v>0</v>
      </c>
      <c r="O52" s="7">
        <v>0</v>
      </c>
    </row>
    <row r="53" spans="1:15" ht="12.75" customHeight="1">
      <c r="A53" s="5" t="s">
        <v>95</v>
      </c>
      <c r="B53" s="6" t="s">
        <v>96</v>
      </c>
      <c r="C53" s="7">
        <v>72529</v>
      </c>
      <c r="D53" s="7">
        <v>42269</v>
      </c>
      <c r="E53" s="7">
        <v>892</v>
      </c>
      <c r="F53" s="7">
        <f t="shared" si="10"/>
        <v>29368</v>
      </c>
      <c r="G53" s="7">
        <v>231502</v>
      </c>
      <c r="H53" s="7">
        <v>104461</v>
      </c>
      <c r="I53" s="7">
        <v>3905</v>
      </c>
      <c r="J53" s="7">
        <f t="shared" si="11"/>
        <v>123136</v>
      </c>
      <c r="K53" s="7">
        <v>11648</v>
      </c>
      <c r="L53" s="7">
        <v>0</v>
      </c>
      <c r="M53" s="7">
        <v>35366</v>
      </c>
      <c r="N53" s="7">
        <v>432</v>
      </c>
      <c r="O53" s="7">
        <v>432</v>
      </c>
    </row>
    <row r="54" spans="1:15" ht="12.75" customHeight="1">
      <c r="A54" s="5" t="s">
        <v>97</v>
      </c>
      <c r="B54" s="6" t="s">
        <v>98</v>
      </c>
      <c r="C54" s="7">
        <v>7838</v>
      </c>
      <c r="D54" s="7">
        <v>4853</v>
      </c>
      <c r="E54" s="7">
        <v>258</v>
      </c>
      <c r="F54" s="7">
        <f t="shared" si="10"/>
        <v>2727</v>
      </c>
      <c r="G54" s="7">
        <v>35052</v>
      </c>
      <c r="H54" s="7">
        <v>15708</v>
      </c>
      <c r="I54" s="7">
        <v>1387</v>
      </c>
      <c r="J54" s="7">
        <f t="shared" si="11"/>
        <v>17957</v>
      </c>
      <c r="K54" s="7">
        <v>382</v>
      </c>
      <c r="L54" s="7">
        <v>0</v>
      </c>
      <c r="M54" s="7">
        <v>5767</v>
      </c>
      <c r="N54" s="7">
        <v>584</v>
      </c>
      <c r="O54" s="7">
        <v>584</v>
      </c>
    </row>
    <row r="55" spans="1:15" ht="12.75" customHeight="1">
      <c r="A55" s="5" t="s">
        <v>99</v>
      </c>
      <c r="B55" s="6" t="s">
        <v>100</v>
      </c>
      <c r="C55" s="7">
        <v>54367</v>
      </c>
      <c r="D55" s="7">
        <v>34702</v>
      </c>
      <c r="E55" s="7">
        <v>827</v>
      </c>
      <c r="F55" s="7">
        <f t="shared" si="10"/>
        <v>18838</v>
      </c>
      <c r="G55" s="7">
        <v>187315</v>
      </c>
      <c r="H55" s="7">
        <v>90695</v>
      </c>
      <c r="I55" s="7">
        <v>2673</v>
      </c>
      <c r="J55" s="7">
        <f t="shared" si="11"/>
        <v>93947</v>
      </c>
      <c r="K55" s="7">
        <v>6158</v>
      </c>
      <c r="L55" s="7">
        <v>0</v>
      </c>
      <c r="M55" s="7">
        <v>9281</v>
      </c>
      <c r="N55" s="7">
        <v>1940</v>
      </c>
      <c r="O55" s="7">
        <v>1940</v>
      </c>
    </row>
    <row r="56" spans="1:15" ht="12.75" customHeight="1">
      <c r="A56" s="5" t="s">
        <v>101</v>
      </c>
      <c r="B56" s="6" t="s">
        <v>102</v>
      </c>
      <c r="C56" s="7">
        <v>58896</v>
      </c>
      <c r="D56" s="7">
        <v>37297</v>
      </c>
      <c r="E56" s="7">
        <v>1643</v>
      </c>
      <c r="F56" s="7">
        <f t="shared" si="10"/>
        <v>19956</v>
      </c>
      <c r="G56" s="7">
        <v>172380</v>
      </c>
      <c r="H56" s="7">
        <v>83267</v>
      </c>
      <c r="I56" s="7">
        <v>5707</v>
      </c>
      <c r="J56" s="7">
        <f t="shared" si="11"/>
        <v>83406</v>
      </c>
      <c r="K56" s="7">
        <v>8765</v>
      </c>
      <c r="L56" s="7">
        <v>0</v>
      </c>
      <c r="M56" s="7">
        <v>14727</v>
      </c>
      <c r="N56" s="7">
        <v>9468</v>
      </c>
      <c r="O56" s="7">
        <v>9468</v>
      </c>
    </row>
    <row r="57" spans="1:15" ht="12.75" customHeight="1">
      <c r="A57" s="5" t="s">
        <v>103</v>
      </c>
      <c r="B57" s="6" t="s">
        <v>104</v>
      </c>
      <c r="C57" s="7">
        <v>61771</v>
      </c>
      <c r="D57" s="7">
        <v>37294</v>
      </c>
      <c r="E57" s="7">
        <v>2605</v>
      </c>
      <c r="F57" s="7">
        <f t="shared" si="10"/>
        <v>21872</v>
      </c>
      <c r="G57" s="7">
        <v>224427</v>
      </c>
      <c r="H57" s="7">
        <v>105551</v>
      </c>
      <c r="I57" s="7">
        <v>7510</v>
      </c>
      <c r="J57" s="7">
        <f t="shared" si="11"/>
        <v>111366</v>
      </c>
      <c r="K57" s="7">
        <v>2290</v>
      </c>
      <c r="L57" s="7">
        <v>0</v>
      </c>
      <c r="M57" s="7">
        <v>13943</v>
      </c>
      <c r="N57" s="7">
        <v>200</v>
      </c>
      <c r="O57" s="7">
        <v>200</v>
      </c>
    </row>
    <row r="58" spans="1:15" ht="12.75" customHeight="1">
      <c r="A58" s="5" t="s">
        <v>105</v>
      </c>
      <c r="B58" s="6" t="s">
        <v>106</v>
      </c>
      <c r="C58" s="7">
        <v>65125</v>
      </c>
      <c r="D58" s="7">
        <v>37421</v>
      </c>
      <c r="E58" s="7">
        <v>569</v>
      </c>
      <c r="F58" s="7">
        <f t="shared" si="10"/>
        <v>27135</v>
      </c>
      <c r="G58" s="7">
        <v>207712</v>
      </c>
      <c r="H58" s="7">
        <v>89675</v>
      </c>
      <c r="I58" s="7">
        <v>1604</v>
      </c>
      <c r="J58" s="7">
        <f t="shared" si="11"/>
        <v>116433</v>
      </c>
      <c r="K58" s="7">
        <v>2752</v>
      </c>
      <c r="L58" s="7">
        <v>0</v>
      </c>
      <c r="M58" s="7">
        <v>8708</v>
      </c>
      <c r="N58" s="7">
        <v>27918</v>
      </c>
      <c r="O58" s="7">
        <v>19504</v>
      </c>
    </row>
    <row r="59" spans="1:15" ht="12.75" customHeight="1">
      <c r="A59" s="8"/>
      <c r="B59" s="9" t="s">
        <v>107</v>
      </c>
      <c r="C59" s="10">
        <f aca="true" t="shared" si="12" ref="C59:O59">SUM(C52:C58)</f>
        <v>333478</v>
      </c>
      <c r="D59" s="10">
        <f t="shared" si="12"/>
        <v>202100</v>
      </c>
      <c r="E59" s="10">
        <f t="shared" si="12"/>
        <v>6843</v>
      </c>
      <c r="F59" s="10">
        <f t="shared" si="12"/>
        <v>124535</v>
      </c>
      <c r="G59" s="10">
        <f t="shared" si="12"/>
        <v>1098176</v>
      </c>
      <c r="H59" s="10">
        <f t="shared" si="12"/>
        <v>510222</v>
      </c>
      <c r="I59" s="10">
        <f t="shared" si="12"/>
        <v>22911</v>
      </c>
      <c r="J59" s="10">
        <f t="shared" si="12"/>
        <v>565043</v>
      </c>
      <c r="K59" s="10">
        <f t="shared" si="12"/>
        <v>37201</v>
      </c>
      <c r="L59" s="10">
        <f t="shared" si="12"/>
        <v>0</v>
      </c>
      <c r="M59" s="10">
        <f t="shared" si="12"/>
        <v>88073</v>
      </c>
      <c r="N59" s="10">
        <f t="shared" si="12"/>
        <v>40542</v>
      </c>
      <c r="O59" s="10">
        <f t="shared" si="12"/>
        <v>32128</v>
      </c>
    </row>
    <row r="60" spans="1:15" ht="12.75" customHeight="1">
      <c r="A60" s="5" t="s">
        <v>108</v>
      </c>
      <c r="B60" s="6" t="s">
        <v>109</v>
      </c>
      <c r="C60" s="7">
        <v>57719</v>
      </c>
      <c r="D60" s="7">
        <v>38863</v>
      </c>
      <c r="E60" s="7">
        <v>3981</v>
      </c>
      <c r="F60" s="7">
        <f aca="true" t="shared" si="13" ref="F60:F68">SUM(C60-D60-E60)</f>
        <v>14875</v>
      </c>
      <c r="G60" s="7">
        <v>174654</v>
      </c>
      <c r="H60" s="7">
        <v>96648</v>
      </c>
      <c r="I60" s="7">
        <v>13773</v>
      </c>
      <c r="J60" s="7">
        <f aca="true" t="shared" si="14" ref="J60:J68">SUM(G60-H60-I60)</f>
        <v>64233</v>
      </c>
      <c r="K60" s="7">
        <v>1334</v>
      </c>
      <c r="L60" s="7">
        <v>0</v>
      </c>
      <c r="M60" s="7">
        <v>3864</v>
      </c>
      <c r="N60" s="7">
        <v>1022</v>
      </c>
      <c r="O60" s="7">
        <v>774</v>
      </c>
    </row>
    <row r="61" spans="1:15" ht="12.75" customHeight="1">
      <c r="A61" s="5" t="s">
        <v>110</v>
      </c>
      <c r="B61" s="6" t="s">
        <v>111</v>
      </c>
      <c r="C61" s="7">
        <v>26561</v>
      </c>
      <c r="D61" s="7">
        <v>14288</v>
      </c>
      <c r="E61" s="7">
        <v>330</v>
      </c>
      <c r="F61" s="7">
        <f t="shared" si="13"/>
        <v>11943</v>
      </c>
      <c r="G61" s="7">
        <v>73118</v>
      </c>
      <c r="H61" s="7">
        <v>35448</v>
      </c>
      <c r="I61" s="7">
        <v>1220</v>
      </c>
      <c r="J61" s="7">
        <f t="shared" si="14"/>
        <v>36450</v>
      </c>
      <c r="K61" s="7">
        <v>1304</v>
      </c>
      <c r="L61" s="7">
        <v>0</v>
      </c>
      <c r="M61" s="7">
        <v>5230</v>
      </c>
      <c r="N61" s="7">
        <v>65</v>
      </c>
      <c r="O61" s="7">
        <v>65</v>
      </c>
    </row>
    <row r="62" spans="1:15" ht="12.75" customHeight="1">
      <c r="A62" s="5" t="s">
        <v>112</v>
      </c>
      <c r="B62" s="6" t="s">
        <v>113</v>
      </c>
      <c r="C62" s="7">
        <v>22390</v>
      </c>
      <c r="D62" s="7">
        <v>13454</v>
      </c>
      <c r="E62" s="7">
        <v>766</v>
      </c>
      <c r="F62" s="7">
        <f t="shared" si="13"/>
        <v>8170</v>
      </c>
      <c r="G62" s="7">
        <v>94735</v>
      </c>
      <c r="H62" s="7">
        <v>39331</v>
      </c>
      <c r="I62" s="7">
        <v>3184</v>
      </c>
      <c r="J62" s="7">
        <f t="shared" si="14"/>
        <v>52220</v>
      </c>
      <c r="K62" s="7">
        <v>2827</v>
      </c>
      <c r="L62" s="7">
        <v>0</v>
      </c>
      <c r="M62" s="7">
        <v>6164</v>
      </c>
      <c r="N62" s="7">
        <v>311</v>
      </c>
      <c r="O62" s="7">
        <v>311</v>
      </c>
    </row>
    <row r="63" spans="1:15" ht="12.75" customHeight="1">
      <c r="A63" s="5" t="s">
        <v>114</v>
      </c>
      <c r="B63" s="6" t="s">
        <v>115</v>
      </c>
      <c r="C63" s="7">
        <v>45520</v>
      </c>
      <c r="D63" s="7">
        <v>32353</v>
      </c>
      <c r="E63" s="7">
        <v>2076</v>
      </c>
      <c r="F63" s="7">
        <f t="shared" si="13"/>
        <v>11091</v>
      </c>
      <c r="G63" s="7">
        <v>158813</v>
      </c>
      <c r="H63" s="7">
        <v>82599</v>
      </c>
      <c r="I63" s="7">
        <v>8973</v>
      </c>
      <c r="J63" s="7">
        <f t="shared" si="14"/>
        <v>67241</v>
      </c>
      <c r="K63" s="7">
        <v>1554</v>
      </c>
      <c r="L63" s="7">
        <v>0</v>
      </c>
      <c r="M63" s="7">
        <v>26563</v>
      </c>
      <c r="N63" s="7">
        <v>282</v>
      </c>
      <c r="O63" s="7">
        <v>282</v>
      </c>
    </row>
    <row r="64" spans="1:15" ht="12.75" customHeight="1">
      <c r="A64" s="5" t="s">
        <v>116</v>
      </c>
      <c r="B64" s="6" t="s">
        <v>117</v>
      </c>
      <c r="C64" s="7">
        <v>28947</v>
      </c>
      <c r="D64" s="7">
        <v>17136</v>
      </c>
      <c r="E64" s="7">
        <v>2213</v>
      </c>
      <c r="F64" s="7">
        <f t="shared" si="13"/>
        <v>9598</v>
      </c>
      <c r="G64" s="7">
        <v>108473</v>
      </c>
      <c r="H64" s="7">
        <v>50413</v>
      </c>
      <c r="I64" s="7">
        <v>6133</v>
      </c>
      <c r="J64" s="7">
        <f t="shared" si="14"/>
        <v>51927</v>
      </c>
      <c r="K64" s="7">
        <v>104</v>
      </c>
      <c r="L64" s="7">
        <v>0</v>
      </c>
      <c r="M64" s="7">
        <v>1842</v>
      </c>
      <c r="N64" s="7">
        <v>983</v>
      </c>
      <c r="O64" s="7">
        <v>983</v>
      </c>
    </row>
    <row r="65" spans="1:15" ht="12.75" customHeight="1">
      <c r="A65" s="5" t="s">
        <v>118</v>
      </c>
      <c r="B65" s="6" t="s">
        <v>119</v>
      </c>
      <c r="C65" s="7">
        <v>23674</v>
      </c>
      <c r="D65" s="7">
        <v>12419</v>
      </c>
      <c r="E65" s="7">
        <v>1617</v>
      </c>
      <c r="F65" s="7">
        <f t="shared" si="13"/>
        <v>9638</v>
      </c>
      <c r="G65" s="7">
        <v>127942</v>
      </c>
      <c r="H65" s="7">
        <v>34019</v>
      </c>
      <c r="I65" s="7">
        <v>5711</v>
      </c>
      <c r="J65" s="7">
        <f t="shared" si="14"/>
        <v>88212</v>
      </c>
      <c r="K65" s="7">
        <v>1150</v>
      </c>
      <c r="L65" s="7">
        <v>0</v>
      </c>
      <c r="M65" s="7">
        <v>18864</v>
      </c>
      <c r="N65" s="7">
        <v>449</v>
      </c>
      <c r="O65" s="7">
        <v>449</v>
      </c>
    </row>
    <row r="66" spans="1:15" ht="12.75" customHeight="1">
      <c r="A66" s="5" t="s">
        <v>120</v>
      </c>
      <c r="B66" s="6" t="s">
        <v>121</v>
      </c>
      <c r="C66" s="7">
        <v>29052</v>
      </c>
      <c r="D66" s="7">
        <v>13928</v>
      </c>
      <c r="E66" s="7">
        <v>456</v>
      </c>
      <c r="F66" s="7">
        <f t="shared" si="13"/>
        <v>14668</v>
      </c>
      <c r="G66" s="7">
        <v>124138</v>
      </c>
      <c r="H66" s="7">
        <v>40778</v>
      </c>
      <c r="I66" s="7">
        <v>1592</v>
      </c>
      <c r="J66" s="7">
        <f t="shared" si="14"/>
        <v>81768</v>
      </c>
      <c r="K66" s="7">
        <v>9582</v>
      </c>
      <c r="L66" s="7">
        <v>0</v>
      </c>
      <c r="M66" s="7">
        <v>25507</v>
      </c>
      <c r="N66" s="7">
        <v>112</v>
      </c>
      <c r="O66" s="7">
        <v>112</v>
      </c>
    </row>
    <row r="67" spans="1:15" ht="12.75" customHeight="1">
      <c r="A67" s="5" t="s">
        <v>122</v>
      </c>
      <c r="B67" s="6" t="s">
        <v>123</v>
      </c>
      <c r="C67" s="7">
        <v>42164</v>
      </c>
      <c r="D67" s="7">
        <v>16618</v>
      </c>
      <c r="E67" s="7">
        <v>0</v>
      </c>
      <c r="F67" s="7">
        <f t="shared" si="13"/>
        <v>25546</v>
      </c>
      <c r="G67" s="7">
        <v>170173</v>
      </c>
      <c r="H67" s="7">
        <v>45518</v>
      </c>
      <c r="I67" s="7">
        <v>0</v>
      </c>
      <c r="J67" s="7">
        <f t="shared" si="14"/>
        <v>124655</v>
      </c>
      <c r="K67" s="7">
        <v>8853</v>
      </c>
      <c r="L67" s="7">
        <v>0</v>
      </c>
      <c r="M67" s="7">
        <v>35462</v>
      </c>
      <c r="N67" s="7">
        <v>456</v>
      </c>
      <c r="O67" s="7">
        <v>456</v>
      </c>
    </row>
    <row r="68" spans="1:15" ht="12.75" customHeight="1">
      <c r="A68" s="5" t="s">
        <v>124</v>
      </c>
      <c r="B68" s="6" t="s">
        <v>125</v>
      </c>
      <c r="C68" s="7">
        <v>25305</v>
      </c>
      <c r="D68" s="7">
        <v>17543</v>
      </c>
      <c r="E68" s="7">
        <v>476</v>
      </c>
      <c r="F68" s="7">
        <f t="shared" si="13"/>
        <v>7286</v>
      </c>
      <c r="G68" s="7">
        <v>90003</v>
      </c>
      <c r="H68" s="7">
        <v>41230</v>
      </c>
      <c r="I68" s="7">
        <v>2862</v>
      </c>
      <c r="J68" s="7">
        <f t="shared" si="14"/>
        <v>45911</v>
      </c>
      <c r="K68" s="7">
        <v>167</v>
      </c>
      <c r="L68" s="7">
        <v>0</v>
      </c>
      <c r="M68" s="7">
        <v>3547</v>
      </c>
      <c r="N68" s="7">
        <v>0</v>
      </c>
      <c r="O68" s="7">
        <v>0</v>
      </c>
    </row>
    <row r="69" spans="1:15" ht="12.75" customHeight="1">
      <c r="A69" s="8"/>
      <c r="B69" s="9" t="s">
        <v>126</v>
      </c>
      <c r="C69" s="10">
        <f aca="true" t="shared" si="15" ref="C69:O69">SUM(C60:C68)</f>
        <v>301332</v>
      </c>
      <c r="D69" s="10">
        <f t="shared" si="15"/>
        <v>176602</v>
      </c>
      <c r="E69" s="10">
        <f t="shared" si="15"/>
        <v>11915</v>
      </c>
      <c r="F69" s="10">
        <f t="shared" si="15"/>
        <v>112815</v>
      </c>
      <c r="G69" s="10">
        <f t="shared" si="15"/>
        <v>1122049</v>
      </c>
      <c r="H69" s="10">
        <f t="shared" si="15"/>
        <v>465984</v>
      </c>
      <c r="I69" s="10">
        <f t="shared" si="15"/>
        <v>43448</v>
      </c>
      <c r="J69" s="10">
        <f t="shared" si="15"/>
        <v>612617</v>
      </c>
      <c r="K69" s="10">
        <f t="shared" si="15"/>
        <v>26875</v>
      </c>
      <c r="L69" s="10">
        <f t="shared" si="15"/>
        <v>0</v>
      </c>
      <c r="M69" s="10">
        <f t="shared" si="15"/>
        <v>127043</v>
      </c>
      <c r="N69" s="10">
        <f t="shared" si="15"/>
        <v>3680</v>
      </c>
      <c r="O69" s="10">
        <f t="shared" si="15"/>
        <v>3432</v>
      </c>
    </row>
    <row r="70" spans="1:15" ht="12.75" customHeight="1">
      <c r="A70" s="5" t="s">
        <v>127</v>
      </c>
      <c r="B70" s="6" t="s">
        <v>128</v>
      </c>
      <c r="C70" s="7">
        <v>21367</v>
      </c>
      <c r="D70" s="7">
        <v>13422</v>
      </c>
      <c r="E70" s="7">
        <v>1554</v>
      </c>
      <c r="F70" s="7">
        <f aca="true" t="shared" si="16" ref="F70:F79">SUM(C70-D70-E70)</f>
        <v>6391</v>
      </c>
      <c r="G70" s="7">
        <v>74489</v>
      </c>
      <c r="H70" s="7">
        <v>38885</v>
      </c>
      <c r="I70" s="7">
        <v>6685</v>
      </c>
      <c r="J70" s="7">
        <f aca="true" t="shared" si="17" ref="J70:J79">SUM(G70-H70-I70)</f>
        <v>28919</v>
      </c>
      <c r="K70" s="7">
        <v>1095</v>
      </c>
      <c r="L70" s="7">
        <v>0</v>
      </c>
      <c r="M70" s="7">
        <v>2599</v>
      </c>
      <c r="N70" s="7">
        <v>141</v>
      </c>
      <c r="O70" s="7">
        <v>141</v>
      </c>
    </row>
    <row r="71" spans="1:15" ht="12.75" customHeight="1">
      <c r="A71" s="5" t="s">
        <v>129</v>
      </c>
      <c r="B71" s="6" t="s">
        <v>130</v>
      </c>
      <c r="C71" s="7">
        <v>87695</v>
      </c>
      <c r="D71" s="7">
        <v>52073</v>
      </c>
      <c r="E71" s="7">
        <v>2531</v>
      </c>
      <c r="F71" s="7">
        <f t="shared" si="16"/>
        <v>33091</v>
      </c>
      <c r="G71" s="7">
        <v>208925</v>
      </c>
      <c r="H71" s="7">
        <v>98161</v>
      </c>
      <c r="I71" s="7">
        <v>7860</v>
      </c>
      <c r="J71" s="7">
        <f t="shared" si="17"/>
        <v>102904</v>
      </c>
      <c r="K71" s="7">
        <v>5417</v>
      </c>
      <c r="L71" s="7">
        <v>0</v>
      </c>
      <c r="M71" s="7">
        <v>4935</v>
      </c>
      <c r="N71" s="7">
        <v>3782</v>
      </c>
      <c r="O71" s="7">
        <v>3782</v>
      </c>
    </row>
    <row r="72" spans="1:15" ht="12.75" customHeight="1">
      <c r="A72" s="5" t="s">
        <v>131</v>
      </c>
      <c r="B72" s="6" t="s">
        <v>132</v>
      </c>
      <c r="C72" s="7">
        <v>15598</v>
      </c>
      <c r="D72" s="7">
        <v>12057</v>
      </c>
      <c r="E72" s="7">
        <v>0</v>
      </c>
      <c r="F72" s="7">
        <f t="shared" si="16"/>
        <v>3541</v>
      </c>
      <c r="G72" s="7">
        <v>52459</v>
      </c>
      <c r="H72" s="7">
        <v>31823</v>
      </c>
      <c r="I72" s="7">
        <v>0</v>
      </c>
      <c r="J72" s="7">
        <f t="shared" si="17"/>
        <v>20636</v>
      </c>
      <c r="K72" s="7">
        <v>1738</v>
      </c>
      <c r="L72" s="7">
        <v>0</v>
      </c>
      <c r="M72" s="7">
        <v>7552</v>
      </c>
      <c r="N72" s="7">
        <v>55</v>
      </c>
      <c r="O72" s="7">
        <v>55</v>
      </c>
    </row>
    <row r="73" spans="1:15" ht="12.75" customHeight="1">
      <c r="A73" s="5" t="s">
        <v>133</v>
      </c>
      <c r="B73" s="6" t="s">
        <v>134</v>
      </c>
      <c r="C73" s="7">
        <v>32205</v>
      </c>
      <c r="D73" s="7">
        <v>21228</v>
      </c>
      <c r="E73" s="7">
        <v>224</v>
      </c>
      <c r="F73" s="7">
        <f t="shared" si="16"/>
        <v>10753</v>
      </c>
      <c r="G73" s="7">
        <v>128055</v>
      </c>
      <c r="H73" s="7">
        <v>49869</v>
      </c>
      <c r="I73" s="7">
        <v>587</v>
      </c>
      <c r="J73" s="7">
        <f t="shared" si="17"/>
        <v>77599</v>
      </c>
      <c r="K73" s="7">
        <v>3543</v>
      </c>
      <c r="L73" s="7">
        <v>0</v>
      </c>
      <c r="M73" s="7">
        <v>4481</v>
      </c>
      <c r="N73" s="7">
        <v>17302</v>
      </c>
      <c r="O73" s="7">
        <v>17302</v>
      </c>
    </row>
    <row r="74" spans="1:15" ht="12.75" customHeight="1">
      <c r="A74" s="5" t="s">
        <v>135</v>
      </c>
      <c r="B74" s="6" t="s">
        <v>136</v>
      </c>
      <c r="C74" s="7">
        <v>28127</v>
      </c>
      <c r="D74" s="7">
        <v>20894</v>
      </c>
      <c r="E74" s="7">
        <v>767</v>
      </c>
      <c r="F74" s="7">
        <f t="shared" si="16"/>
        <v>6466</v>
      </c>
      <c r="G74" s="7">
        <v>72840</v>
      </c>
      <c r="H74" s="7">
        <v>42147</v>
      </c>
      <c r="I74" s="7">
        <v>2317</v>
      </c>
      <c r="J74" s="7">
        <f t="shared" si="17"/>
        <v>28376</v>
      </c>
      <c r="K74" s="7">
        <v>768</v>
      </c>
      <c r="L74" s="7">
        <v>0</v>
      </c>
      <c r="M74" s="7">
        <v>953</v>
      </c>
      <c r="N74" s="7">
        <v>882</v>
      </c>
      <c r="O74" s="7">
        <v>882</v>
      </c>
    </row>
    <row r="75" spans="1:15" ht="12.75" customHeight="1">
      <c r="A75" s="5" t="s">
        <v>137</v>
      </c>
      <c r="B75" s="6" t="s">
        <v>138</v>
      </c>
      <c r="C75" s="7">
        <v>12982</v>
      </c>
      <c r="D75" s="7">
        <v>9928</v>
      </c>
      <c r="E75" s="7">
        <v>198</v>
      </c>
      <c r="F75" s="7">
        <f t="shared" si="16"/>
        <v>2856</v>
      </c>
      <c r="G75" s="7">
        <v>33742</v>
      </c>
      <c r="H75" s="7">
        <v>20065</v>
      </c>
      <c r="I75" s="7">
        <v>675</v>
      </c>
      <c r="J75" s="7">
        <f t="shared" si="17"/>
        <v>13002</v>
      </c>
      <c r="K75" s="7">
        <v>70</v>
      </c>
      <c r="L75" s="7">
        <v>0</v>
      </c>
      <c r="M75" s="7">
        <v>511</v>
      </c>
      <c r="N75" s="7">
        <v>0</v>
      </c>
      <c r="O75" s="7">
        <v>0</v>
      </c>
    </row>
    <row r="76" spans="1:15" ht="12.75" customHeight="1">
      <c r="A76" s="5" t="s">
        <v>139</v>
      </c>
      <c r="B76" s="6" t="s">
        <v>140</v>
      </c>
      <c r="C76" s="7">
        <v>25915</v>
      </c>
      <c r="D76" s="7">
        <v>19064</v>
      </c>
      <c r="E76" s="7">
        <v>274</v>
      </c>
      <c r="F76" s="7">
        <f t="shared" si="16"/>
        <v>6577</v>
      </c>
      <c r="G76" s="7">
        <v>76067</v>
      </c>
      <c r="H76" s="7">
        <v>43871</v>
      </c>
      <c r="I76" s="7">
        <v>952</v>
      </c>
      <c r="J76" s="7">
        <f t="shared" si="17"/>
        <v>31244</v>
      </c>
      <c r="K76" s="7">
        <v>268</v>
      </c>
      <c r="L76" s="7">
        <v>0</v>
      </c>
      <c r="M76" s="7">
        <v>2247</v>
      </c>
      <c r="N76" s="7">
        <v>253</v>
      </c>
      <c r="O76" s="7">
        <v>253</v>
      </c>
    </row>
    <row r="77" spans="1:15" ht="12.75" customHeight="1">
      <c r="A77" s="5" t="s">
        <v>141</v>
      </c>
      <c r="B77" s="6" t="s">
        <v>142</v>
      </c>
      <c r="C77" s="7">
        <v>21605</v>
      </c>
      <c r="D77" s="7">
        <v>14100</v>
      </c>
      <c r="E77" s="7">
        <v>264</v>
      </c>
      <c r="F77" s="7">
        <f t="shared" si="16"/>
        <v>7241</v>
      </c>
      <c r="G77" s="7">
        <v>56630</v>
      </c>
      <c r="H77" s="7">
        <v>30883</v>
      </c>
      <c r="I77" s="7">
        <v>862</v>
      </c>
      <c r="J77" s="7">
        <f t="shared" si="17"/>
        <v>24885</v>
      </c>
      <c r="K77" s="7">
        <v>1824</v>
      </c>
      <c r="L77" s="7">
        <v>0</v>
      </c>
      <c r="M77" s="7">
        <v>2017</v>
      </c>
      <c r="N77" s="7">
        <v>609</v>
      </c>
      <c r="O77" s="7">
        <v>609</v>
      </c>
    </row>
    <row r="78" spans="1:15" ht="12.75" customHeight="1">
      <c r="A78" s="5" t="s">
        <v>143</v>
      </c>
      <c r="B78" s="6" t="s">
        <v>144</v>
      </c>
      <c r="C78" s="7">
        <v>18726</v>
      </c>
      <c r="D78" s="7">
        <v>14286</v>
      </c>
      <c r="E78" s="7">
        <v>0</v>
      </c>
      <c r="F78" s="7">
        <f t="shared" si="16"/>
        <v>4440</v>
      </c>
      <c r="G78" s="7">
        <v>51869</v>
      </c>
      <c r="H78" s="7">
        <v>31291</v>
      </c>
      <c r="I78" s="7">
        <v>0</v>
      </c>
      <c r="J78" s="7">
        <f t="shared" si="17"/>
        <v>20578</v>
      </c>
      <c r="K78" s="7">
        <v>1244</v>
      </c>
      <c r="L78" s="7">
        <v>0</v>
      </c>
      <c r="M78" s="7">
        <v>705</v>
      </c>
      <c r="N78" s="7">
        <v>460</v>
      </c>
      <c r="O78" s="7">
        <v>460</v>
      </c>
    </row>
    <row r="79" spans="1:15" ht="12.75" customHeight="1">
      <c r="A79" s="5" t="s">
        <v>145</v>
      </c>
      <c r="B79" s="6" t="s">
        <v>146</v>
      </c>
      <c r="C79" s="7">
        <v>17299</v>
      </c>
      <c r="D79" s="7">
        <v>12735</v>
      </c>
      <c r="E79" s="7">
        <v>461</v>
      </c>
      <c r="F79" s="7">
        <f t="shared" si="16"/>
        <v>4103</v>
      </c>
      <c r="G79" s="7">
        <v>56559</v>
      </c>
      <c r="H79" s="7">
        <v>29862</v>
      </c>
      <c r="I79" s="7">
        <v>1806</v>
      </c>
      <c r="J79" s="7">
        <f t="shared" si="17"/>
        <v>24891</v>
      </c>
      <c r="K79" s="7">
        <v>2687</v>
      </c>
      <c r="L79" s="7">
        <v>0</v>
      </c>
      <c r="M79" s="7">
        <v>6740</v>
      </c>
      <c r="N79" s="7">
        <v>233</v>
      </c>
      <c r="O79" s="7">
        <v>233</v>
      </c>
    </row>
    <row r="80" spans="1:15" ht="12.75" customHeight="1">
      <c r="A80" s="8"/>
      <c r="B80" s="9" t="s">
        <v>147</v>
      </c>
      <c r="C80" s="10">
        <f aca="true" t="shared" si="18" ref="C80:O80">SUM(C70:C79)</f>
        <v>281519</v>
      </c>
      <c r="D80" s="10">
        <f t="shared" si="18"/>
        <v>189787</v>
      </c>
      <c r="E80" s="10">
        <f t="shared" si="18"/>
        <v>6273</v>
      </c>
      <c r="F80" s="10">
        <f t="shared" si="18"/>
        <v>85459</v>
      </c>
      <c r="G80" s="10">
        <f t="shared" si="18"/>
        <v>811635</v>
      </c>
      <c r="H80" s="10">
        <f t="shared" si="18"/>
        <v>416857</v>
      </c>
      <c r="I80" s="10">
        <f t="shared" si="18"/>
        <v>21744</v>
      </c>
      <c r="J80" s="10">
        <f t="shared" si="18"/>
        <v>373034</v>
      </c>
      <c r="K80" s="10">
        <f t="shared" si="18"/>
        <v>18654</v>
      </c>
      <c r="L80" s="10">
        <f t="shared" si="18"/>
        <v>0</v>
      </c>
      <c r="M80" s="10">
        <f t="shared" si="18"/>
        <v>32740</v>
      </c>
      <c r="N80" s="10">
        <f t="shared" si="18"/>
        <v>23717</v>
      </c>
      <c r="O80" s="10">
        <f t="shared" si="18"/>
        <v>23717</v>
      </c>
    </row>
    <row r="81" spans="1:15" ht="12.75" customHeight="1">
      <c r="A81" s="5" t="s">
        <v>148</v>
      </c>
      <c r="B81" s="6" t="s">
        <v>149</v>
      </c>
      <c r="C81" s="7">
        <v>32586</v>
      </c>
      <c r="D81" s="7">
        <v>19294</v>
      </c>
      <c r="E81" s="7">
        <v>772</v>
      </c>
      <c r="F81" s="7">
        <f>SUM(C81-D81-E81)</f>
        <v>12520</v>
      </c>
      <c r="G81" s="7">
        <v>126436</v>
      </c>
      <c r="H81" s="7">
        <v>64220</v>
      </c>
      <c r="I81" s="7">
        <v>3994</v>
      </c>
      <c r="J81" s="7">
        <f>SUM(G81-H81-I81)</f>
        <v>58222</v>
      </c>
      <c r="K81" s="7">
        <v>835</v>
      </c>
      <c r="L81" s="7">
        <v>0</v>
      </c>
      <c r="M81" s="7">
        <v>6140</v>
      </c>
      <c r="N81" s="7">
        <v>535</v>
      </c>
      <c r="O81" s="7">
        <v>535</v>
      </c>
    </row>
    <row r="82" spans="1:15" ht="12.75" customHeight="1">
      <c r="A82" s="5" t="s">
        <v>150</v>
      </c>
      <c r="B82" s="6" t="s">
        <v>151</v>
      </c>
      <c r="C82" s="7">
        <v>14104</v>
      </c>
      <c r="D82" s="7">
        <v>9381</v>
      </c>
      <c r="E82" s="7">
        <v>0</v>
      </c>
      <c r="F82" s="7">
        <f>SUM(C82-D82-E82)</f>
        <v>4723</v>
      </c>
      <c r="G82" s="7">
        <v>48398</v>
      </c>
      <c r="H82" s="7">
        <v>32342</v>
      </c>
      <c r="I82" s="7">
        <v>0</v>
      </c>
      <c r="J82" s="7">
        <f>SUM(G82-H82-I82)</f>
        <v>16056</v>
      </c>
      <c r="K82" s="7">
        <v>148</v>
      </c>
      <c r="L82" s="7">
        <v>0</v>
      </c>
      <c r="M82" s="7">
        <v>2614</v>
      </c>
      <c r="N82" s="7">
        <v>267</v>
      </c>
      <c r="O82" s="7">
        <v>267</v>
      </c>
    </row>
    <row r="83" spans="1:15" ht="12.75" customHeight="1">
      <c r="A83" s="5" t="s">
        <v>152</v>
      </c>
      <c r="B83" s="6" t="s">
        <v>153</v>
      </c>
      <c r="C83" s="7">
        <v>4762</v>
      </c>
      <c r="D83" s="7">
        <v>3714</v>
      </c>
      <c r="E83" s="7">
        <v>431</v>
      </c>
      <c r="F83" s="7">
        <f>SUM(C83-D83-E83)</f>
        <v>617</v>
      </c>
      <c r="G83" s="7">
        <v>34757</v>
      </c>
      <c r="H83" s="7">
        <v>15624</v>
      </c>
      <c r="I83" s="7">
        <v>2403</v>
      </c>
      <c r="J83" s="7">
        <f>SUM(G83-H83-I83)</f>
        <v>16730</v>
      </c>
      <c r="K83" s="7">
        <v>268</v>
      </c>
      <c r="L83" s="7">
        <v>0</v>
      </c>
      <c r="M83" s="7">
        <v>2965</v>
      </c>
      <c r="N83" s="7">
        <v>0</v>
      </c>
      <c r="O83" s="7">
        <v>0</v>
      </c>
    </row>
    <row r="84" spans="1:15" ht="12.75" customHeight="1">
      <c r="A84" s="5" t="s">
        <v>154</v>
      </c>
      <c r="B84" s="6" t="s">
        <v>155</v>
      </c>
      <c r="C84" s="7">
        <v>12813</v>
      </c>
      <c r="D84" s="7">
        <v>10477</v>
      </c>
      <c r="E84" s="7">
        <v>0</v>
      </c>
      <c r="F84" s="7">
        <f>SUM(C84-D84-E84)</f>
        <v>2336</v>
      </c>
      <c r="G84" s="7">
        <v>58247</v>
      </c>
      <c r="H84" s="7">
        <v>35585</v>
      </c>
      <c r="I84" s="7">
        <v>0</v>
      </c>
      <c r="J84" s="7">
        <f>SUM(G84-H84-I84)</f>
        <v>22662</v>
      </c>
      <c r="K84" s="7">
        <v>460</v>
      </c>
      <c r="L84" s="7">
        <v>0</v>
      </c>
      <c r="M84" s="7">
        <v>4052</v>
      </c>
      <c r="N84" s="7">
        <v>453</v>
      </c>
      <c r="O84" s="7">
        <v>453</v>
      </c>
    </row>
    <row r="85" spans="1:15" ht="12.75" customHeight="1">
      <c r="A85" s="5" t="s">
        <v>156</v>
      </c>
      <c r="B85" s="6" t="s">
        <v>157</v>
      </c>
      <c r="C85" s="7">
        <v>20347</v>
      </c>
      <c r="D85" s="7">
        <v>15296</v>
      </c>
      <c r="E85" s="7">
        <v>485</v>
      </c>
      <c r="F85" s="7">
        <f>SUM(C85-D85-E85)</f>
        <v>4566</v>
      </c>
      <c r="G85" s="7">
        <v>64451</v>
      </c>
      <c r="H85" s="7">
        <v>38867</v>
      </c>
      <c r="I85" s="7">
        <v>1851</v>
      </c>
      <c r="J85" s="7">
        <f>SUM(G85-H85-I85)</f>
        <v>23733</v>
      </c>
      <c r="K85" s="7">
        <v>913</v>
      </c>
      <c r="L85" s="7">
        <v>0</v>
      </c>
      <c r="M85" s="7">
        <v>2917</v>
      </c>
      <c r="N85" s="7">
        <v>604</v>
      </c>
      <c r="O85" s="7">
        <v>524</v>
      </c>
    </row>
    <row r="86" spans="1:15" ht="12.75" customHeight="1">
      <c r="A86" s="8"/>
      <c r="B86" s="9" t="s">
        <v>158</v>
      </c>
      <c r="C86" s="10">
        <f aca="true" t="shared" si="19" ref="C86:O86">SUM(C81:C85)</f>
        <v>84612</v>
      </c>
      <c r="D86" s="10">
        <f t="shared" si="19"/>
        <v>58162</v>
      </c>
      <c r="E86" s="10">
        <f t="shared" si="19"/>
        <v>1688</v>
      </c>
      <c r="F86" s="10">
        <f t="shared" si="19"/>
        <v>24762</v>
      </c>
      <c r="G86" s="10">
        <f t="shared" si="19"/>
        <v>332289</v>
      </c>
      <c r="H86" s="10">
        <f t="shared" si="19"/>
        <v>186638</v>
      </c>
      <c r="I86" s="10">
        <f t="shared" si="19"/>
        <v>8248</v>
      </c>
      <c r="J86" s="10">
        <f t="shared" si="19"/>
        <v>137403</v>
      </c>
      <c r="K86" s="10">
        <f t="shared" si="19"/>
        <v>2624</v>
      </c>
      <c r="L86" s="10">
        <f t="shared" si="19"/>
        <v>0</v>
      </c>
      <c r="M86" s="10">
        <f t="shared" si="19"/>
        <v>18688</v>
      </c>
      <c r="N86" s="10">
        <f t="shared" si="19"/>
        <v>1859</v>
      </c>
      <c r="O86" s="10">
        <f t="shared" si="19"/>
        <v>1779</v>
      </c>
    </row>
    <row r="87" spans="1:15" ht="12.75" customHeight="1">
      <c r="A87" s="5" t="s">
        <v>159</v>
      </c>
      <c r="B87" s="6" t="s">
        <v>160</v>
      </c>
      <c r="C87" s="7">
        <v>41830</v>
      </c>
      <c r="D87" s="7">
        <v>23929</v>
      </c>
      <c r="E87" s="7">
        <v>0</v>
      </c>
      <c r="F87" s="7">
        <f>SUM(C87-D87-E87)</f>
        <v>17901</v>
      </c>
      <c r="G87" s="7">
        <v>185461</v>
      </c>
      <c r="H87" s="7">
        <v>83167</v>
      </c>
      <c r="I87" s="7">
        <v>0</v>
      </c>
      <c r="J87" s="7">
        <f>SUM(G87-H87-I87)</f>
        <v>102294</v>
      </c>
      <c r="K87" s="7">
        <v>1021</v>
      </c>
      <c r="L87" s="7">
        <v>0</v>
      </c>
      <c r="M87" s="7">
        <v>10116</v>
      </c>
      <c r="N87" s="7">
        <v>880</v>
      </c>
      <c r="O87" s="7">
        <v>880</v>
      </c>
    </row>
    <row r="88" spans="1:15" ht="12.75" customHeight="1">
      <c r="A88" s="5" t="s">
        <v>161</v>
      </c>
      <c r="B88" s="6" t="s">
        <v>162</v>
      </c>
      <c r="C88" s="7">
        <v>19738</v>
      </c>
      <c r="D88" s="7">
        <v>9187</v>
      </c>
      <c r="E88" s="7">
        <v>1096</v>
      </c>
      <c r="F88" s="7">
        <f>SUM(C88-D88-E88)</f>
        <v>9455</v>
      </c>
      <c r="G88" s="7">
        <v>58432</v>
      </c>
      <c r="H88" s="7">
        <v>27731</v>
      </c>
      <c r="I88" s="7">
        <v>4055</v>
      </c>
      <c r="J88" s="7">
        <f>SUM(G88-H88-I88)</f>
        <v>26646</v>
      </c>
      <c r="K88" s="7">
        <v>267</v>
      </c>
      <c r="L88" s="7">
        <v>0</v>
      </c>
      <c r="M88" s="7">
        <v>3676</v>
      </c>
      <c r="N88" s="7">
        <v>0</v>
      </c>
      <c r="O88" s="7">
        <v>0</v>
      </c>
    </row>
    <row r="89" spans="1:15" ht="12.75" customHeight="1">
      <c r="A89" s="8"/>
      <c r="B89" s="9" t="s">
        <v>163</v>
      </c>
      <c r="C89" s="10">
        <f aca="true" t="shared" si="20" ref="C89:O89">SUM(C87:C88)</f>
        <v>61568</v>
      </c>
      <c r="D89" s="10">
        <f t="shared" si="20"/>
        <v>33116</v>
      </c>
      <c r="E89" s="10">
        <f t="shared" si="20"/>
        <v>1096</v>
      </c>
      <c r="F89" s="10">
        <f t="shared" si="20"/>
        <v>27356</v>
      </c>
      <c r="G89" s="10">
        <f t="shared" si="20"/>
        <v>243893</v>
      </c>
      <c r="H89" s="10">
        <f t="shared" si="20"/>
        <v>110898</v>
      </c>
      <c r="I89" s="10">
        <f t="shared" si="20"/>
        <v>4055</v>
      </c>
      <c r="J89" s="10">
        <f t="shared" si="20"/>
        <v>128940</v>
      </c>
      <c r="K89" s="10">
        <f t="shared" si="20"/>
        <v>1288</v>
      </c>
      <c r="L89" s="10">
        <f t="shared" si="20"/>
        <v>0</v>
      </c>
      <c r="M89" s="10">
        <f t="shared" si="20"/>
        <v>13792</v>
      </c>
      <c r="N89" s="10">
        <f t="shared" si="20"/>
        <v>880</v>
      </c>
      <c r="O89" s="10">
        <f t="shared" si="20"/>
        <v>880</v>
      </c>
    </row>
    <row r="90" spans="1:15" ht="12.75" customHeight="1">
      <c r="A90" s="5" t="s">
        <v>164</v>
      </c>
      <c r="B90" s="6" t="s">
        <v>165</v>
      </c>
      <c r="C90" s="7">
        <v>24459</v>
      </c>
      <c r="D90" s="7">
        <v>14531</v>
      </c>
      <c r="E90" s="7">
        <v>1901</v>
      </c>
      <c r="F90" s="7">
        <f>SUM(C90-D90-E90)</f>
        <v>8027</v>
      </c>
      <c r="G90" s="7">
        <v>112862</v>
      </c>
      <c r="H90" s="7">
        <v>53982</v>
      </c>
      <c r="I90" s="7">
        <v>7609</v>
      </c>
      <c r="J90" s="7">
        <f>SUM(G90-H90-I90)</f>
        <v>51271</v>
      </c>
      <c r="K90" s="7">
        <v>396</v>
      </c>
      <c r="L90" s="7">
        <v>0</v>
      </c>
      <c r="M90" s="7">
        <v>13227</v>
      </c>
      <c r="N90" s="7">
        <v>235</v>
      </c>
      <c r="O90" s="7">
        <v>235</v>
      </c>
    </row>
    <row r="91" spans="1:15" ht="12.75" customHeight="1">
      <c r="A91" s="5" t="s">
        <v>166</v>
      </c>
      <c r="B91" s="6" t="s">
        <v>167</v>
      </c>
      <c r="C91" s="7">
        <v>28852</v>
      </c>
      <c r="D91" s="7">
        <v>23042</v>
      </c>
      <c r="E91" s="7">
        <v>0</v>
      </c>
      <c r="F91" s="7">
        <f>SUM(C91-D91-E91)</f>
        <v>5810</v>
      </c>
      <c r="G91" s="7">
        <v>129871</v>
      </c>
      <c r="H91" s="7">
        <v>59703</v>
      </c>
      <c r="I91" s="7">
        <v>0</v>
      </c>
      <c r="J91" s="7">
        <f>SUM(G91-H91-I91)</f>
        <v>70168</v>
      </c>
      <c r="K91" s="7">
        <v>663</v>
      </c>
      <c r="L91" s="7">
        <v>0</v>
      </c>
      <c r="M91" s="7">
        <v>22250</v>
      </c>
      <c r="N91" s="7">
        <v>275</v>
      </c>
      <c r="O91" s="7">
        <v>275</v>
      </c>
    </row>
    <row r="92" spans="1:15" ht="12.75" customHeight="1">
      <c r="A92" s="5" t="s">
        <v>168</v>
      </c>
      <c r="B92" s="6" t="s">
        <v>169</v>
      </c>
      <c r="C92" s="7">
        <v>9625</v>
      </c>
      <c r="D92" s="7">
        <v>7315</v>
      </c>
      <c r="E92" s="7">
        <v>807</v>
      </c>
      <c r="F92" s="7">
        <f>SUM(C92-D92-E92)</f>
        <v>1503</v>
      </c>
      <c r="G92" s="7">
        <v>28125</v>
      </c>
      <c r="H92" s="7">
        <v>12992</v>
      </c>
      <c r="I92" s="7">
        <v>3305</v>
      </c>
      <c r="J92" s="7">
        <f>SUM(G92-H92-I92)</f>
        <v>11828</v>
      </c>
      <c r="K92" s="7">
        <v>166</v>
      </c>
      <c r="L92" s="7">
        <v>0</v>
      </c>
      <c r="M92" s="7">
        <v>2193</v>
      </c>
      <c r="N92" s="7">
        <v>28</v>
      </c>
      <c r="O92" s="7">
        <v>28</v>
      </c>
    </row>
    <row r="93" spans="1:15" ht="12.75" customHeight="1">
      <c r="A93" s="5" t="s">
        <v>170</v>
      </c>
      <c r="B93" s="6" t="s">
        <v>171</v>
      </c>
      <c r="C93" s="7">
        <v>304521</v>
      </c>
      <c r="D93" s="7">
        <v>212788</v>
      </c>
      <c r="E93" s="7">
        <v>9271</v>
      </c>
      <c r="F93" s="7">
        <f>SUM(C93-D93-E93)</f>
        <v>82462</v>
      </c>
      <c r="G93" s="7">
        <v>691954</v>
      </c>
      <c r="H93" s="7">
        <v>332456</v>
      </c>
      <c r="I93" s="7">
        <v>21712</v>
      </c>
      <c r="J93" s="7">
        <f>SUM(G93-H93-I93)</f>
        <v>337786</v>
      </c>
      <c r="K93" s="7">
        <v>23507</v>
      </c>
      <c r="L93" s="7">
        <v>0</v>
      </c>
      <c r="M93" s="7">
        <v>54963</v>
      </c>
      <c r="N93" s="7">
        <v>7392</v>
      </c>
      <c r="O93" s="7">
        <v>6177</v>
      </c>
    </row>
    <row r="94" spans="1:15" ht="12.75" customHeight="1">
      <c r="A94" s="5" t="s">
        <v>172</v>
      </c>
      <c r="B94" s="6" t="s">
        <v>173</v>
      </c>
      <c r="C94" s="7">
        <v>24357</v>
      </c>
      <c r="D94" s="7">
        <v>8956</v>
      </c>
      <c r="E94" s="7">
        <v>639</v>
      </c>
      <c r="F94" s="7">
        <f>SUM(C94-D94-E94)</f>
        <v>14762</v>
      </c>
      <c r="G94" s="7">
        <v>78415</v>
      </c>
      <c r="H94" s="7">
        <v>25732</v>
      </c>
      <c r="I94" s="7">
        <v>5303</v>
      </c>
      <c r="J94" s="7">
        <f>SUM(G94-H94-I94)</f>
        <v>47380</v>
      </c>
      <c r="K94" s="7">
        <v>469</v>
      </c>
      <c r="L94" s="7">
        <v>0</v>
      </c>
      <c r="M94" s="7">
        <v>8951</v>
      </c>
      <c r="N94" s="7">
        <v>403</v>
      </c>
      <c r="O94" s="7">
        <v>403</v>
      </c>
    </row>
    <row r="95" spans="1:15" ht="12.75" customHeight="1">
      <c r="A95" s="8"/>
      <c r="B95" s="9" t="s">
        <v>174</v>
      </c>
      <c r="C95" s="10">
        <f aca="true" t="shared" si="21" ref="C95:O95">SUM(C90:C94)</f>
        <v>391814</v>
      </c>
      <c r="D95" s="10">
        <f t="shared" si="21"/>
        <v>266632</v>
      </c>
      <c r="E95" s="10">
        <f t="shared" si="21"/>
        <v>12618</v>
      </c>
      <c r="F95" s="10">
        <f t="shared" si="21"/>
        <v>112564</v>
      </c>
      <c r="G95" s="10">
        <f t="shared" si="21"/>
        <v>1041227</v>
      </c>
      <c r="H95" s="10">
        <f t="shared" si="21"/>
        <v>484865</v>
      </c>
      <c r="I95" s="10">
        <f t="shared" si="21"/>
        <v>37929</v>
      </c>
      <c r="J95" s="10">
        <f t="shared" si="21"/>
        <v>518433</v>
      </c>
      <c r="K95" s="10">
        <f t="shared" si="21"/>
        <v>25201</v>
      </c>
      <c r="L95" s="10">
        <f t="shared" si="21"/>
        <v>0</v>
      </c>
      <c r="M95" s="10">
        <f t="shared" si="21"/>
        <v>101584</v>
      </c>
      <c r="N95" s="10">
        <f t="shared" si="21"/>
        <v>8333</v>
      </c>
      <c r="O95" s="10">
        <f t="shared" si="21"/>
        <v>7118</v>
      </c>
    </row>
    <row r="96" spans="1:15" ht="12.75" customHeight="1">
      <c r="A96" s="5" t="s">
        <v>175</v>
      </c>
      <c r="B96" s="6" t="s">
        <v>176</v>
      </c>
      <c r="C96" s="7">
        <v>7685</v>
      </c>
      <c r="D96" s="7">
        <v>5437</v>
      </c>
      <c r="E96" s="7">
        <v>210</v>
      </c>
      <c r="F96" s="7">
        <f>SUM(C96-D96-E96)</f>
        <v>2038</v>
      </c>
      <c r="G96" s="7">
        <v>44378</v>
      </c>
      <c r="H96" s="7">
        <v>17330</v>
      </c>
      <c r="I96" s="7">
        <v>930</v>
      </c>
      <c r="J96" s="7">
        <f>SUM(G96-H96-I96)</f>
        <v>26118</v>
      </c>
      <c r="K96" s="7">
        <v>16</v>
      </c>
      <c r="L96" s="7">
        <v>0</v>
      </c>
      <c r="M96" s="7">
        <v>7345</v>
      </c>
      <c r="N96" s="7">
        <v>330</v>
      </c>
      <c r="O96" s="7">
        <v>330</v>
      </c>
    </row>
    <row r="97" spans="1:15" ht="12.75" customHeight="1">
      <c r="A97" s="5" t="s">
        <v>177</v>
      </c>
      <c r="B97" s="6" t="s">
        <v>178</v>
      </c>
      <c r="C97" s="7">
        <v>4129</v>
      </c>
      <c r="D97" s="7">
        <v>3802</v>
      </c>
      <c r="E97" s="7">
        <v>0</v>
      </c>
      <c r="F97" s="7">
        <f>SUM(C97-D97-E97)</f>
        <v>327</v>
      </c>
      <c r="G97" s="7">
        <v>13219</v>
      </c>
      <c r="H97" s="7">
        <v>9262</v>
      </c>
      <c r="I97" s="7">
        <v>0</v>
      </c>
      <c r="J97" s="7">
        <f>SUM(G97-H97-I97)</f>
        <v>3957</v>
      </c>
      <c r="K97" s="7">
        <v>0</v>
      </c>
      <c r="L97" s="7">
        <v>0</v>
      </c>
      <c r="M97" s="7">
        <v>314</v>
      </c>
      <c r="N97" s="7">
        <v>515</v>
      </c>
      <c r="O97" s="7">
        <v>515</v>
      </c>
    </row>
    <row r="98" spans="1:15" ht="12.75" customHeight="1">
      <c r="A98" s="8"/>
      <c r="B98" s="9" t="s">
        <v>179</v>
      </c>
      <c r="C98" s="10">
        <f aca="true" t="shared" si="22" ref="C98:O98">SUM(C96:C97)</f>
        <v>11814</v>
      </c>
      <c r="D98" s="10">
        <f t="shared" si="22"/>
        <v>9239</v>
      </c>
      <c r="E98" s="10">
        <f t="shared" si="22"/>
        <v>210</v>
      </c>
      <c r="F98" s="10">
        <f t="shared" si="22"/>
        <v>2365</v>
      </c>
      <c r="G98" s="10">
        <f t="shared" si="22"/>
        <v>57597</v>
      </c>
      <c r="H98" s="10">
        <f t="shared" si="22"/>
        <v>26592</v>
      </c>
      <c r="I98" s="10">
        <f t="shared" si="22"/>
        <v>930</v>
      </c>
      <c r="J98" s="10">
        <f t="shared" si="22"/>
        <v>30075</v>
      </c>
      <c r="K98" s="10">
        <f t="shared" si="22"/>
        <v>16</v>
      </c>
      <c r="L98" s="10">
        <f t="shared" si="22"/>
        <v>0</v>
      </c>
      <c r="M98" s="10">
        <f t="shared" si="22"/>
        <v>7659</v>
      </c>
      <c r="N98" s="10">
        <f t="shared" si="22"/>
        <v>845</v>
      </c>
      <c r="O98" s="10">
        <f t="shared" si="22"/>
        <v>845</v>
      </c>
    </row>
    <row r="99" spans="1:15" ht="12.75" customHeight="1">
      <c r="A99" s="5" t="s">
        <v>180</v>
      </c>
      <c r="B99" s="6" t="s">
        <v>181</v>
      </c>
      <c r="C99" s="7">
        <v>17368</v>
      </c>
      <c r="D99" s="7">
        <v>9140</v>
      </c>
      <c r="E99" s="7">
        <v>618</v>
      </c>
      <c r="F99" s="7">
        <f>SUM(C99-D99-E99)</f>
        <v>7610</v>
      </c>
      <c r="G99" s="7">
        <v>89310</v>
      </c>
      <c r="H99" s="7">
        <v>28025</v>
      </c>
      <c r="I99" s="7">
        <v>2913</v>
      </c>
      <c r="J99" s="7">
        <f>SUM(G99-H99-I99)</f>
        <v>58372</v>
      </c>
      <c r="K99" s="7">
        <v>274</v>
      </c>
      <c r="L99" s="7">
        <v>0</v>
      </c>
      <c r="M99" s="7">
        <v>9044</v>
      </c>
      <c r="N99" s="7">
        <v>602</v>
      </c>
      <c r="O99" s="7">
        <v>602</v>
      </c>
    </row>
    <row r="100" spans="1:15" ht="12.75" customHeight="1">
      <c r="A100" s="5" t="s">
        <v>182</v>
      </c>
      <c r="B100" s="6" t="s">
        <v>183</v>
      </c>
      <c r="C100" s="7">
        <v>11954</v>
      </c>
      <c r="D100" s="7">
        <v>8884</v>
      </c>
      <c r="E100" s="7">
        <v>369</v>
      </c>
      <c r="F100" s="7">
        <f>SUM(C100-D100-E100)</f>
        <v>2701</v>
      </c>
      <c r="G100" s="7">
        <v>55340</v>
      </c>
      <c r="H100" s="7">
        <v>26542</v>
      </c>
      <c r="I100" s="7">
        <v>943</v>
      </c>
      <c r="J100" s="7">
        <f>SUM(G100-H100-I100)</f>
        <v>27855</v>
      </c>
      <c r="K100" s="7">
        <v>504</v>
      </c>
      <c r="L100" s="7">
        <v>0</v>
      </c>
      <c r="M100" s="7">
        <v>4840</v>
      </c>
      <c r="N100" s="7">
        <v>469</v>
      </c>
      <c r="O100" s="7">
        <v>469</v>
      </c>
    </row>
    <row r="101" spans="1:15" ht="12.75" customHeight="1">
      <c r="A101" s="5" t="s">
        <v>184</v>
      </c>
      <c r="B101" s="6" t="s">
        <v>185</v>
      </c>
      <c r="C101" s="7">
        <v>16553</v>
      </c>
      <c r="D101" s="7">
        <v>9057</v>
      </c>
      <c r="E101" s="7">
        <v>0</v>
      </c>
      <c r="F101" s="7">
        <f>SUM(C101-D101-E101)</f>
        <v>7496</v>
      </c>
      <c r="G101" s="7">
        <v>49472</v>
      </c>
      <c r="H101" s="7">
        <v>26165</v>
      </c>
      <c r="I101" s="7">
        <v>0</v>
      </c>
      <c r="J101" s="7">
        <f>SUM(G101-H101-I101)</f>
        <v>23307</v>
      </c>
      <c r="K101" s="7">
        <v>28</v>
      </c>
      <c r="L101" s="7">
        <v>0</v>
      </c>
      <c r="M101" s="7">
        <v>2174</v>
      </c>
      <c r="N101" s="7">
        <v>153</v>
      </c>
      <c r="O101" s="7">
        <v>153</v>
      </c>
    </row>
    <row r="102" spans="1:15" ht="12.75" customHeight="1">
      <c r="A102" s="5" t="s">
        <v>186</v>
      </c>
      <c r="B102" s="6" t="s">
        <v>187</v>
      </c>
      <c r="C102" s="7">
        <v>17123</v>
      </c>
      <c r="D102" s="7">
        <v>12056</v>
      </c>
      <c r="E102" s="7">
        <v>618</v>
      </c>
      <c r="F102" s="7">
        <f>SUM(C102-D102-E102)</f>
        <v>4449</v>
      </c>
      <c r="G102" s="7">
        <v>67052</v>
      </c>
      <c r="H102" s="7">
        <v>36731</v>
      </c>
      <c r="I102" s="7">
        <v>2909</v>
      </c>
      <c r="J102" s="7">
        <f>SUM(G102-H102-I102)</f>
        <v>27412</v>
      </c>
      <c r="K102" s="7">
        <v>364</v>
      </c>
      <c r="L102" s="7">
        <v>0</v>
      </c>
      <c r="M102" s="7">
        <v>3541</v>
      </c>
      <c r="N102" s="7">
        <v>78</v>
      </c>
      <c r="O102" s="7">
        <v>78</v>
      </c>
    </row>
    <row r="103" spans="1:15" ht="12.75" customHeight="1">
      <c r="A103" s="8"/>
      <c r="B103" s="9" t="s">
        <v>188</v>
      </c>
      <c r="C103" s="10">
        <f aca="true" t="shared" si="23" ref="C103:O103">SUM(C99:C102)</f>
        <v>62998</v>
      </c>
      <c r="D103" s="10">
        <f t="shared" si="23"/>
        <v>39137</v>
      </c>
      <c r="E103" s="10">
        <f t="shared" si="23"/>
        <v>1605</v>
      </c>
      <c r="F103" s="10">
        <f t="shared" si="23"/>
        <v>22256</v>
      </c>
      <c r="G103" s="10">
        <f t="shared" si="23"/>
        <v>261174</v>
      </c>
      <c r="H103" s="10">
        <f t="shared" si="23"/>
        <v>117463</v>
      </c>
      <c r="I103" s="10">
        <f t="shared" si="23"/>
        <v>6765</v>
      </c>
      <c r="J103" s="10">
        <f t="shared" si="23"/>
        <v>136946</v>
      </c>
      <c r="K103" s="10">
        <f t="shared" si="23"/>
        <v>1170</v>
      </c>
      <c r="L103" s="10">
        <f t="shared" si="23"/>
        <v>0</v>
      </c>
      <c r="M103" s="10">
        <f t="shared" si="23"/>
        <v>19599</v>
      </c>
      <c r="N103" s="10">
        <f t="shared" si="23"/>
        <v>1302</v>
      </c>
      <c r="O103" s="10">
        <f t="shared" si="23"/>
        <v>1302</v>
      </c>
    </row>
    <row r="104" spans="1:15" ht="12.75" customHeight="1">
      <c r="A104" s="5" t="s">
        <v>189</v>
      </c>
      <c r="B104" s="6" t="s">
        <v>190</v>
      </c>
      <c r="C104" s="7">
        <v>11454</v>
      </c>
      <c r="D104" s="7">
        <v>7812</v>
      </c>
      <c r="E104" s="7">
        <v>389</v>
      </c>
      <c r="F104" s="7">
        <f>SUM(C104-D104-E104)</f>
        <v>3253</v>
      </c>
      <c r="G104" s="7">
        <v>64903</v>
      </c>
      <c r="H104" s="7">
        <v>29906</v>
      </c>
      <c r="I104" s="7">
        <v>1859</v>
      </c>
      <c r="J104" s="7">
        <f>SUM(G104-H104-I104)</f>
        <v>33138</v>
      </c>
      <c r="K104" s="7">
        <v>310</v>
      </c>
      <c r="L104" s="7">
        <v>0</v>
      </c>
      <c r="M104" s="7">
        <v>1999</v>
      </c>
      <c r="N104" s="7">
        <v>735</v>
      </c>
      <c r="O104" s="7">
        <v>735</v>
      </c>
    </row>
    <row r="105" spans="1:15" ht="12.75" customHeight="1">
      <c r="A105" s="5" t="s">
        <v>191</v>
      </c>
      <c r="B105" s="6" t="s">
        <v>192</v>
      </c>
      <c r="C105" s="7">
        <v>7539</v>
      </c>
      <c r="D105" s="7">
        <v>5362</v>
      </c>
      <c r="E105" s="7">
        <v>0</v>
      </c>
      <c r="F105" s="7">
        <f>SUM(C105-D105-E105)</f>
        <v>2177</v>
      </c>
      <c r="G105" s="7">
        <v>37762</v>
      </c>
      <c r="H105" s="7">
        <v>21980</v>
      </c>
      <c r="I105" s="7">
        <v>0</v>
      </c>
      <c r="J105" s="7">
        <f>SUM(G105-H105-I105)</f>
        <v>15782</v>
      </c>
      <c r="K105" s="7">
        <v>52</v>
      </c>
      <c r="L105" s="7">
        <v>0</v>
      </c>
      <c r="M105" s="7">
        <v>4063</v>
      </c>
      <c r="N105" s="7">
        <v>298</v>
      </c>
      <c r="O105" s="7">
        <v>298</v>
      </c>
    </row>
    <row r="106" spans="1:15" ht="12.75" customHeight="1">
      <c r="A106" s="5" t="s">
        <v>193</v>
      </c>
      <c r="B106" s="6" t="s">
        <v>194</v>
      </c>
      <c r="C106" s="7">
        <v>31695</v>
      </c>
      <c r="D106" s="7">
        <v>20090</v>
      </c>
      <c r="E106" s="7">
        <v>1082</v>
      </c>
      <c r="F106" s="7">
        <f>SUM(C106-D106-E106)</f>
        <v>10523</v>
      </c>
      <c r="G106" s="7">
        <v>170722</v>
      </c>
      <c r="H106" s="7">
        <v>73060</v>
      </c>
      <c r="I106" s="7">
        <v>4606</v>
      </c>
      <c r="J106" s="7">
        <f>SUM(G106-H106-I106)</f>
        <v>93056</v>
      </c>
      <c r="K106" s="7">
        <v>225</v>
      </c>
      <c r="L106" s="7">
        <v>0</v>
      </c>
      <c r="M106" s="7">
        <v>24431</v>
      </c>
      <c r="N106" s="7">
        <v>823</v>
      </c>
      <c r="O106" s="7">
        <v>823</v>
      </c>
    </row>
    <row r="107" spans="1:15" ht="12.75" customHeight="1">
      <c r="A107" s="5" t="s">
        <v>195</v>
      </c>
      <c r="B107" s="6" t="s">
        <v>196</v>
      </c>
      <c r="C107" s="7">
        <v>123294</v>
      </c>
      <c r="D107" s="7">
        <v>66112</v>
      </c>
      <c r="E107" s="7">
        <v>2391</v>
      </c>
      <c r="F107" s="7">
        <f>SUM(C107-D107-E107)</f>
        <v>54791</v>
      </c>
      <c r="G107" s="7">
        <v>434092</v>
      </c>
      <c r="H107" s="7">
        <v>156994</v>
      </c>
      <c r="I107" s="7">
        <v>5036</v>
      </c>
      <c r="J107" s="7">
        <f>SUM(G107-H107-I107)</f>
        <v>272062</v>
      </c>
      <c r="K107" s="7">
        <v>4494</v>
      </c>
      <c r="L107" s="7">
        <v>0</v>
      </c>
      <c r="M107" s="7">
        <v>7305</v>
      </c>
      <c r="N107" s="7">
        <v>4947</v>
      </c>
      <c r="O107" s="7">
        <v>4947</v>
      </c>
    </row>
    <row r="108" spans="1:15" ht="12.75" customHeight="1">
      <c r="A108" s="5" t="s">
        <v>197</v>
      </c>
      <c r="B108" s="6" t="s">
        <v>198</v>
      </c>
      <c r="C108" s="7">
        <v>35449</v>
      </c>
      <c r="D108" s="7">
        <v>23454</v>
      </c>
      <c r="E108" s="7">
        <v>1078</v>
      </c>
      <c r="F108" s="7">
        <f>SUM(C108-D108-E108)</f>
        <v>10917</v>
      </c>
      <c r="G108" s="7">
        <v>214876</v>
      </c>
      <c r="H108" s="7">
        <v>81400</v>
      </c>
      <c r="I108" s="7">
        <v>4760</v>
      </c>
      <c r="J108" s="7">
        <f>SUM(G108-H108-I108)</f>
        <v>128716</v>
      </c>
      <c r="K108" s="7">
        <v>972</v>
      </c>
      <c r="L108" s="7">
        <v>0</v>
      </c>
      <c r="M108" s="7">
        <v>11059</v>
      </c>
      <c r="N108" s="7">
        <v>2770</v>
      </c>
      <c r="O108" s="7">
        <v>2770</v>
      </c>
    </row>
    <row r="109" spans="1:15" ht="12.75" customHeight="1">
      <c r="A109" s="8"/>
      <c r="B109" s="9" t="s">
        <v>199</v>
      </c>
      <c r="C109" s="10">
        <f aca="true" t="shared" si="24" ref="C109:O109">SUM(C104:C108)</f>
        <v>209431</v>
      </c>
      <c r="D109" s="10">
        <f t="shared" si="24"/>
        <v>122830</v>
      </c>
      <c r="E109" s="10">
        <f t="shared" si="24"/>
        <v>4940</v>
      </c>
      <c r="F109" s="10">
        <f t="shared" si="24"/>
        <v>81661</v>
      </c>
      <c r="G109" s="10">
        <f t="shared" si="24"/>
        <v>922355</v>
      </c>
      <c r="H109" s="10">
        <f t="shared" si="24"/>
        <v>363340</v>
      </c>
      <c r="I109" s="10">
        <f t="shared" si="24"/>
        <v>16261</v>
      </c>
      <c r="J109" s="10">
        <f t="shared" si="24"/>
        <v>542754</v>
      </c>
      <c r="K109" s="10">
        <f t="shared" si="24"/>
        <v>6053</v>
      </c>
      <c r="L109" s="10">
        <f t="shared" si="24"/>
        <v>0</v>
      </c>
      <c r="M109" s="10">
        <f t="shared" si="24"/>
        <v>48857</v>
      </c>
      <c r="N109" s="10">
        <f t="shared" si="24"/>
        <v>9573</v>
      </c>
      <c r="O109" s="10">
        <f t="shared" si="24"/>
        <v>9573</v>
      </c>
    </row>
    <row r="110" spans="1:15" ht="12.75" customHeight="1">
      <c r="A110" s="5" t="s">
        <v>200</v>
      </c>
      <c r="B110" s="6" t="s">
        <v>201</v>
      </c>
      <c r="C110" s="7">
        <v>53075</v>
      </c>
      <c r="D110" s="7">
        <v>36308</v>
      </c>
      <c r="E110" s="7">
        <v>351</v>
      </c>
      <c r="F110" s="7">
        <f aca="true" t="shared" si="25" ref="F110:F115">SUM(C110-D110-E110)</f>
        <v>16416</v>
      </c>
      <c r="G110" s="7">
        <v>285334</v>
      </c>
      <c r="H110" s="7">
        <v>149882</v>
      </c>
      <c r="I110" s="7">
        <v>1730</v>
      </c>
      <c r="J110" s="7">
        <f aca="true" t="shared" si="26" ref="J110:J115">SUM(G110-H110-I110)</f>
        <v>133722</v>
      </c>
      <c r="K110" s="7">
        <v>1179</v>
      </c>
      <c r="L110" s="7">
        <v>0</v>
      </c>
      <c r="M110" s="7">
        <v>24670</v>
      </c>
      <c r="N110" s="7">
        <v>2756</v>
      </c>
      <c r="O110" s="7">
        <v>2756</v>
      </c>
    </row>
    <row r="111" spans="1:15" ht="12.75" customHeight="1">
      <c r="A111" s="5" t="s">
        <v>202</v>
      </c>
      <c r="B111" s="6" t="s">
        <v>203</v>
      </c>
      <c r="C111" s="7">
        <v>11660</v>
      </c>
      <c r="D111" s="7">
        <v>8021</v>
      </c>
      <c r="E111" s="7">
        <v>292</v>
      </c>
      <c r="F111" s="7">
        <f t="shared" si="25"/>
        <v>3347</v>
      </c>
      <c r="G111" s="7">
        <v>55571</v>
      </c>
      <c r="H111" s="7">
        <v>30667</v>
      </c>
      <c r="I111" s="7">
        <v>1607</v>
      </c>
      <c r="J111" s="7">
        <f t="shared" si="26"/>
        <v>23297</v>
      </c>
      <c r="K111" s="7">
        <v>14</v>
      </c>
      <c r="L111" s="7">
        <v>0</v>
      </c>
      <c r="M111" s="7">
        <v>3676</v>
      </c>
      <c r="N111" s="7">
        <v>167</v>
      </c>
      <c r="O111" s="7">
        <v>167</v>
      </c>
    </row>
    <row r="112" spans="1:15" ht="12.75" customHeight="1">
      <c r="A112" s="5" t="s">
        <v>204</v>
      </c>
      <c r="B112" s="6" t="s">
        <v>205</v>
      </c>
      <c r="C112" s="7">
        <v>17636</v>
      </c>
      <c r="D112" s="7">
        <v>11724</v>
      </c>
      <c r="E112" s="7">
        <v>0</v>
      </c>
      <c r="F112" s="7">
        <f t="shared" si="25"/>
        <v>5912</v>
      </c>
      <c r="G112" s="7">
        <v>74873</v>
      </c>
      <c r="H112" s="7">
        <v>44004</v>
      </c>
      <c r="I112" s="7">
        <v>0</v>
      </c>
      <c r="J112" s="7">
        <f t="shared" si="26"/>
        <v>30869</v>
      </c>
      <c r="K112" s="7">
        <v>6564</v>
      </c>
      <c r="L112" s="7">
        <v>0</v>
      </c>
      <c r="M112" s="7">
        <v>5778</v>
      </c>
      <c r="N112" s="7">
        <v>323</v>
      </c>
      <c r="O112" s="7">
        <v>323</v>
      </c>
    </row>
    <row r="113" spans="1:15" ht="12.75" customHeight="1">
      <c r="A113" s="5" t="s">
        <v>206</v>
      </c>
      <c r="B113" s="6" t="s">
        <v>207</v>
      </c>
      <c r="C113" s="7">
        <v>18367</v>
      </c>
      <c r="D113" s="7">
        <v>10965</v>
      </c>
      <c r="E113" s="7">
        <v>241</v>
      </c>
      <c r="F113" s="7">
        <f t="shared" si="25"/>
        <v>7161</v>
      </c>
      <c r="G113" s="7">
        <v>93121</v>
      </c>
      <c r="H113" s="7">
        <v>41562</v>
      </c>
      <c r="I113" s="7">
        <v>1169</v>
      </c>
      <c r="J113" s="7">
        <f t="shared" si="26"/>
        <v>50390</v>
      </c>
      <c r="K113" s="7">
        <v>1141</v>
      </c>
      <c r="L113" s="7">
        <v>0</v>
      </c>
      <c r="M113" s="7">
        <v>19107</v>
      </c>
      <c r="N113" s="7">
        <v>802</v>
      </c>
      <c r="O113" s="7">
        <v>802</v>
      </c>
    </row>
    <row r="114" spans="1:15" ht="12.75" customHeight="1">
      <c r="A114" s="5" t="s">
        <v>208</v>
      </c>
      <c r="B114" s="6" t="s">
        <v>209</v>
      </c>
      <c r="C114" s="7">
        <v>36560</v>
      </c>
      <c r="D114" s="7">
        <v>23710</v>
      </c>
      <c r="E114" s="7">
        <v>0</v>
      </c>
      <c r="F114" s="7">
        <f t="shared" si="25"/>
        <v>12850</v>
      </c>
      <c r="G114" s="7">
        <v>141655</v>
      </c>
      <c r="H114" s="7">
        <v>75538</v>
      </c>
      <c r="I114" s="7">
        <v>0</v>
      </c>
      <c r="J114" s="7">
        <f t="shared" si="26"/>
        <v>66117</v>
      </c>
      <c r="K114" s="7">
        <v>4106</v>
      </c>
      <c r="L114" s="7">
        <v>0</v>
      </c>
      <c r="M114" s="7">
        <v>8359</v>
      </c>
      <c r="N114" s="7">
        <v>1685</v>
      </c>
      <c r="O114" s="7">
        <v>1685</v>
      </c>
    </row>
    <row r="115" spans="1:15" ht="12.75" customHeight="1">
      <c r="A115" s="5" t="s">
        <v>210</v>
      </c>
      <c r="B115" s="6" t="s">
        <v>211</v>
      </c>
      <c r="C115" s="7">
        <v>21464</v>
      </c>
      <c r="D115" s="7">
        <v>16703</v>
      </c>
      <c r="E115" s="7">
        <v>0</v>
      </c>
      <c r="F115" s="7">
        <f t="shared" si="25"/>
        <v>4761</v>
      </c>
      <c r="G115" s="7">
        <v>122237</v>
      </c>
      <c r="H115" s="7">
        <v>58189</v>
      </c>
      <c r="I115" s="7">
        <v>0</v>
      </c>
      <c r="J115" s="7">
        <f t="shared" si="26"/>
        <v>64048</v>
      </c>
      <c r="K115" s="7">
        <v>3309</v>
      </c>
      <c r="L115" s="7">
        <v>0</v>
      </c>
      <c r="M115" s="7">
        <v>9161</v>
      </c>
      <c r="N115" s="7">
        <v>187</v>
      </c>
      <c r="O115" s="7">
        <v>187</v>
      </c>
    </row>
    <row r="116" spans="1:15" ht="12.75" customHeight="1">
      <c r="A116" s="8"/>
      <c r="B116" s="9" t="s">
        <v>212</v>
      </c>
      <c r="C116" s="10">
        <f aca="true" t="shared" si="27" ref="C116:O116">SUM(C110:C115)</f>
        <v>158762</v>
      </c>
      <c r="D116" s="10">
        <f t="shared" si="27"/>
        <v>107431</v>
      </c>
      <c r="E116" s="10">
        <f t="shared" si="27"/>
        <v>884</v>
      </c>
      <c r="F116" s="10">
        <f t="shared" si="27"/>
        <v>50447</v>
      </c>
      <c r="G116" s="10">
        <f t="shared" si="27"/>
        <v>772791</v>
      </c>
      <c r="H116" s="10">
        <f t="shared" si="27"/>
        <v>399842</v>
      </c>
      <c r="I116" s="10">
        <f t="shared" si="27"/>
        <v>4506</v>
      </c>
      <c r="J116" s="10">
        <f t="shared" si="27"/>
        <v>368443</v>
      </c>
      <c r="K116" s="10">
        <f t="shared" si="27"/>
        <v>16313</v>
      </c>
      <c r="L116" s="10">
        <f t="shared" si="27"/>
        <v>0</v>
      </c>
      <c r="M116" s="10">
        <f t="shared" si="27"/>
        <v>70751</v>
      </c>
      <c r="N116" s="10">
        <f t="shared" si="27"/>
        <v>5920</v>
      </c>
      <c r="O116" s="10">
        <f t="shared" si="27"/>
        <v>5920</v>
      </c>
    </row>
    <row r="117" spans="1:15" ht="12.75" customHeight="1">
      <c r="A117" s="5" t="s">
        <v>213</v>
      </c>
      <c r="B117" s="6" t="s">
        <v>214</v>
      </c>
      <c r="C117" s="7">
        <v>5892</v>
      </c>
      <c r="D117" s="7">
        <v>4136</v>
      </c>
      <c r="E117" s="7">
        <v>0</v>
      </c>
      <c r="F117" s="7">
        <f>SUM(C117-D117-E117)</f>
        <v>1756</v>
      </c>
      <c r="G117" s="7">
        <v>32880</v>
      </c>
      <c r="H117" s="7">
        <v>19774</v>
      </c>
      <c r="I117" s="7">
        <v>0</v>
      </c>
      <c r="J117" s="7">
        <f>SUM(G117-H117-I117)</f>
        <v>13106</v>
      </c>
      <c r="K117" s="7">
        <v>2</v>
      </c>
      <c r="L117" s="7">
        <v>0</v>
      </c>
      <c r="M117" s="7">
        <v>6016</v>
      </c>
      <c r="N117" s="7">
        <v>69</v>
      </c>
      <c r="O117" s="7">
        <v>69</v>
      </c>
    </row>
    <row r="118" spans="1:15" ht="12.75" customHeight="1">
      <c r="A118" s="5" t="s">
        <v>215</v>
      </c>
      <c r="B118" s="6" t="s">
        <v>216</v>
      </c>
      <c r="C118" s="7">
        <v>13075</v>
      </c>
      <c r="D118" s="7">
        <v>9786</v>
      </c>
      <c r="E118" s="7">
        <v>66</v>
      </c>
      <c r="F118" s="7">
        <f>SUM(C118-D118-E118)</f>
        <v>3223</v>
      </c>
      <c r="G118" s="7">
        <v>72559</v>
      </c>
      <c r="H118" s="7">
        <v>33262</v>
      </c>
      <c r="I118" s="7">
        <v>251</v>
      </c>
      <c r="J118" s="7">
        <f>SUM(G118-H118-I118)</f>
        <v>39046</v>
      </c>
      <c r="K118" s="7">
        <v>22</v>
      </c>
      <c r="L118" s="7">
        <v>0</v>
      </c>
      <c r="M118" s="7">
        <v>6421</v>
      </c>
      <c r="N118" s="7">
        <v>897</v>
      </c>
      <c r="O118" s="7">
        <v>897</v>
      </c>
    </row>
    <row r="119" spans="1:15" ht="12.75" customHeight="1">
      <c r="A119" s="8"/>
      <c r="B119" s="9" t="s">
        <v>217</v>
      </c>
      <c r="C119" s="10">
        <f aca="true" t="shared" si="28" ref="C119:O119">SUM(C117:C118)</f>
        <v>18967</v>
      </c>
      <c r="D119" s="10">
        <f t="shared" si="28"/>
        <v>13922</v>
      </c>
      <c r="E119" s="10">
        <f t="shared" si="28"/>
        <v>66</v>
      </c>
      <c r="F119" s="10">
        <f t="shared" si="28"/>
        <v>4979</v>
      </c>
      <c r="G119" s="10">
        <f t="shared" si="28"/>
        <v>105439</v>
      </c>
      <c r="H119" s="10">
        <f t="shared" si="28"/>
        <v>53036</v>
      </c>
      <c r="I119" s="10">
        <f t="shared" si="28"/>
        <v>251</v>
      </c>
      <c r="J119" s="10">
        <f t="shared" si="28"/>
        <v>52152</v>
      </c>
      <c r="K119" s="10">
        <f t="shared" si="28"/>
        <v>24</v>
      </c>
      <c r="L119" s="10">
        <f t="shared" si="28"/>
        <v>0</v>
      </c>
      <c r="M119" s="10">
        <f t="shared" si="28"/>
        <v>12437</v>
      </c>
      <c r="N119" s="10">
        <f t="shared" si="28"/>
        <v>966</v>
      </c>
      <c r="O119" s="10">
        <f t="shared" si="28"/>
        <v>966</v>
      </c>
    </row>
    <row r="120" spans="1:15" ht="12.75" customHeight="1">
      <c r="A120" s="5" t="s">
        <v>218</v>
      </c>
      <c r="B120" s="6" t="s">
        <v>219</v>
      </c>
      <c r="C120" s="7">
        <v>22403</v>
      </c>
      <c r="D120" s="7">
        <v>14944</v>
      </c>
      <c r="E120" s="7">
        <v>386</v>
      </c>
      <c r="F120" s="7">
        <f>SUM(C120-D120-E120)</f>
        <v>7073</v>
      </c>
      <c r="G120" s="7">
        <v>91333</v>
      </c>
      <c r="H120" s="7">
        <v>47353</v>
      </c>
      <c r="I120" s="7">
        <v>2266</v>
      </c>
      <c r="J120" s="7">
        <f>SUM(G120-H120-I120)</f>
        <v>41714</v>
      </c>
      <c r="K120" s="7">
        <v>1358</v>
      </c>
      <c r="L120" s="7">
        <v>0</v>
      </c>
      <c r="M120" s="7">
        <v>3497</v>
      </c>
      <c r="N120" s="7">
        <v>1576</v>
      </c>
      <c r="O120" s="7">
        <v>1576</v>
      </c>
    </row>
    <row r="121" spans="1:15" ht="12.75" customHeight="1">
      <c r="A121" s="5" t="s">
        <v>220</v>
      </c>
      <c r="B121" s="6" t="s">
        <v>221</v>
      </c>
      <c r="C121" s="7">
        <v>33135</v>
      </c>
      <c r="D121" s="7">
        <v>24793</v>
      </c>
      <c r="E121" s="7">
        <v>514</v>
      </c>
      <c r="F121" s="7">
        <f>SUM(C121-D121-E121)</f>
        <v>7828</v>
      </c>
      <c r="G121" s="7">
        <v>134088</v>
      </c>
      <c r="H121" s="7">
        <v>80792</v>
      </c>
      <c r="I121" s="7">
        <v>2344</v>
      </c>
      <c r="J121" s="7">
        <f>SUM(G121-H121-I121)</f>
        <v>50952</v>
      </c>
      <c r="K121" s="7">
        <v>203</v>
      </c>
      <c r="L121" s="7">
        <v>0</v>
      </c>
      <c r="M121" s="7">
        <v>9025</v>
      </c>
      <c r="N121" s="7">
        <v>129</v>
      </c>
      <c r="O121" s="7">
        <v>129</v>
      </c>
    </row>
    <row r="122" spans="1:15" ht="12.75" customHeight="1">
      <c r="A122" s="5" t="s">
        <v>222</v>
      </c>
      <c r="B122" s="6" t="s">
        <v>223</v>
      </c>
      <c r="C122" s="7">
        <v>10611</v>
      </c>
      <c r="D122" s="7">
        <v>7066</v>
      </c>
      <c r="E122" s="7">
        <v>0</v>
      </c>
      <c r="F122" s="7">
        <f>SUM(C122-D122-E122)</f>
        <v>3545</v>
      </c>
      <c r="G122" s="7">
        <v>44092</v>
      </c>
      <c r="H122" s="7">
        <v>16938</v>
      </c>
      <c r="I122" s="7">
        <v>0</v>
      </c>
      <c r="J122" s="7">
        <f>SUM(G122-H122-I122)</f>
        <v>27154</v>
      </c>
      <c r="K122" s="7">
        <v>0</v>
      </c>
      <c r="L122" s="7">
        <v>0</v>
      </c>
      <c r="M122" s="7">
        <v>3910</v>
      </c>
      <c r="N122" s="7">
        <v>166</v>
      </c>
      <c r="O122" s="7">
        <v>166</v>
      </c>
    </row>
    <row r="123" spans="1:15" ht="12.75" customHeight="1">
      <c r="A123" s="5" t="s">
        <v>224</v>
      </c>
      <c r="B123" s="6" t="s">
        <v>225</v>
      </c>
      <c r="C123" s="7">
        <v>28843</v>
      </c>
      <c r="D123" s="7">
        <v>20333</v>
      </c>
      <c r="E123" s="7">
        <v>225</v>
      </c>
      <c r="F123" s="7">
        <f>SUM(C123-D123-E123)</f>
        <v>8285</v>
      </c>
      <c r="G123" s="7">
        <v>110707</v>
      </c>
      <c r="H123" s="7">
        <v>57687</v>
      </c>
      <c r="I123" s="7">
        <v>1214</v>
      </c>
      <c r="J123" s="7">
        <f>SUM(G123-H123-I123)</f>
        <v>51806</v>
      </c>
      <c r="K123" s="7">
        <v>275</v>
      </c>
      <c r="L123" s="7">
        <v>0</v>
      </c>
      <c r="M123" s="7">
        <v>4983</v>
      </c>
      <c r="N123" s="7">
        <v>536</v>
      </c>
      <c r="O123" s="7">
        <v>536</v>
      </c>
    </row>
    <row r="124" spans="1:15" ht="12.75" customHeight="1">
      <c r="A124" s="5" t="s">
        <v>226</v>
      </c>
      <c r="B124" s="6" t="s">
        <v>227</v>
      </c>
      <c r="C124" s="7">
        <v>13357</v>
      </c>
      <c r="D124" s="7">
        <v>8292</v>
      </c>
      <c r="E124" s="7">
        <v>116</v>
      </c>
      <c r="F124" s="7">
        <f>SUM(C124-D124-E124)</f>
        <v>4949</v>
      </c>
      <c r="G124" s="7">
        <v>70597</v>
      </c>
      <c r="H124" s="7">
        <v>18694</v>
      </c>
      <c r="I124" s="7">
        <v>691</v>
      </c>
      <c r="J124" s="7">
        <f>SUM(G124-H124-I124)</f>
        <v>51212</v>
      </c>
      <c r="K124" s="7">
        <v>131</v>
      </c>
      <c r="L124" s="7">
        <v>0</v>
      </c>
      <c r="M124" s="7">
        <v>1640</v>
      </c>
      <c r="N124" s="7">
        <v>493</v>
      </c>
      <c r="O124" s="7">
        <v>493</v>
      </c>
    </row>
    <row r="125" spans="1:15" ht="12.75" customHeight="1">
      <c r="A125" s="8"/>
      <c r="B125" s="9" t="s">
        <v>228</v>
      </c>
      <c r="C125" s="10">
        <f aca="true" t="shared" si="29" ref="C125:O125">SUM(C120:C124)</f>
        <v>108349</v>
      </c>
      <c r="D125" s="10">
        <f t="shared" si="29"/>
        <v>75428</v>
      </c>
      <c r="E125" s="10">
        <f t="shared" si="29"/>
        <v>1241</v>
      </c>
      <c r="F125" s="10">
        <f t="shared" si="29"/>
        <v>31680</v>
      </c>
      <c r="G125" s="10">
        <f t="shared" si="29"/>
        <v>450817</v>
      </c>
      <c r="H125" s="10">
        <f t="shared" si="29"/>
        <v>221464</v>
      </c>
      <c r="I125" s="10">
        <f t="shared" si="29"/>
        <v>6515</v>
      </c>
      <c r="J125" s="10">
        <f t="shared" si="29"/>
        <v>222838</v>
      </c>
      <c r="K125" s="10">
        <f t="shared" si="29"/>
        <v>1967</v>
      </c>
      <c r="L125" s="10">
        <f t="shared" si="29"/>
        <v>0</v>
      </c>
      <c r="M125" s="10">
        <f t="shared" si="29"/>
        <v>23055</v>
      </c>
      <c r="N125" s="10">
        <f t="shared" si="29"/>
        <v>2900</v>
      </c>
      <c r="O125" s="10">
        <f t="shared" si="29"/>
        <v>2900</v>
      </c>
    </row>
    <row r="126" spans="1:15" ht="12.75" customHeight="1">
      <c r="A126" s="5" t="s">
        <v>229</v>
      </c>
      <c r="B126" s="6" t="s">
        <v>230</v>
      </c>
      <c r="C126" s="7">
        <v>16296</v>
      </c>
      <c r="D126" s="7">
        <v>9928</v>
      </c>
      <c r="E126" s="7">
        <v>0</v>
      </c>
      <c r="F126" s="7">
        <f aca="true" t="shared" si="30" ref="F126:F134">SUM(C126-D126-E126)</f>
        <v>6368</v>
      </c>
      <c r="G126" s="7">
        <v>68845</v>
      </c>
      <c r="H126" s="7">
        <v>31944</v>
      </c>
      <c r="I126" s="7">
        <v>0</v>
      </c>
      <c r="J126" s="7">
        <f aca="true" t="shared" si="31" ref="J126:J134">SUM(G126-H126-I126)</f>
        <v>36901</v>
      </c>
      <c r="K126" s="7">
        <v>271</v>
      </c>
      <c r="L126" s="7">
        <v>441</v>
      </c>
      <c r="M126" s="7">
        <v>7297</v>
      </c>
      <c r="N126" s="7">
        <v>503</v>
      </c>
      <c r="O126" s="7">
        <v>503</v>
      </c>
    </row>
    <row r="127" spans="1:15" ht="12.75" customHeight="1">
      <c r="A127" s="5" t="s">
        <v>231</v>
      </c>
      <c r="B127" s="6" t="s">
        <v>232</v>
      </c>
      <c r="C127" s="7">
        <v>9512</v>
      </c>
      <c r="D127" s="7">
        <v>4930</v>
      </c>
      <c r="E127" s="7">
        <v>0</v>
      </c>
      <c r="F127" s="7">
        <f t="shared" si="30"/>
        <v>4582</v>
      </c>
      <c r="G127" s="7">
        <v>39038</v>
      </c>
      <c r="H127" s="7">
        <v>16934</v>
      </c>
      <c r="I127" s="7">
        <v>0</v>
      </c>
      <c r="J127" s="7">
        <f t="shared" si="31"/>
        <v>22104</v>
      </c>
      <c r="K127" s="7">
        <v>129</v>
      </c>
      <c r="L127" s="7">
        <v>0</v>
      </c>
      <c r="M127" s="7">
        <v>2558</v>
      </c>
      <c r="N127" s="7">
        <v>168</v>
      </c>
      <c r="O127" s="7">
        <v>168</v>
      </c>
    </row>
    <row r="128" spans="1:15" ht="12.75" customHeight="1">
      <c r="A128" s="5" t="s">
        <v>233</v>
      </c>
      <c r="B128" s="6" t="s">
        <v>234</v>
      </c>
      <c r="C128" s="7">
        <v>59005</v>
      </c>
      <c r="D128" s="7">
        <v>29436</v>
      </c>
      <c r="E128" s="7">
        <v>778</v>
      </c>
      <c r="F128" s="7">
        <f t="shared" si="30"/>
        <v>28791</v>
      </c>
      <c r="G128" s="7">
        <v>185469</v>
      </c>
      <c r="H128" s="7">
        <v>75715</v>
      </c>
      <c r="I128" s="7">
        <v>2345</v>
      </c>
      <c r="J128" s="7">
        <f t="shared" si="31"/>
        <v>107409</v>
      </c>
      <c r="K128" s="7">
        <v>1972</v>
      </c>
      <c r="L128" s="7">
        <v>0</v>
      </c>
      <c r="M128" s="7">
        <v>5828</v>
      </c>
      <c r="N128" s="7">
        <v>2566</v>
      </c>
      <c r="O128" s="7">
        <v>2566</v>
      </c>
    </row>
    <row r="129" spans="1:15" ht="12.75" customHeight="1">
      <c r="A129" s="5" t="s">
        <v>235</v>
      </c>
      <c r="B129" s="6" t="s">
        <v>236</v>
      </c>
      <c r="C129" s="7">
        <v>6740</v>
      </c>
      <c r="D129" s="7">
        <v>3506</v>
      </c>
      <c r="E129" s="7">
        <v>185</v>
      </c>
      <c r="F129" s="7">
        <f t="shared" si="30"/>
        <v>3049</v>
      </c>
      <c r="G129" s="7">
        <v>30449</v>
      </c>
      <c r="H129" s="7">
        <v>9874</v>
      </c>
      <c r="I129" s="7">
        <v>777</v>
      </c>
      <c r="J129" s="7">
        <f t="shared" si="31"/>
        <v>19798</v>
      </c>
      <c r="K129" s="7">
        <v>183</v>
      </c>
      <c r="L129" s="7">
        <v>0</v>
      </c>
      <c r="M129" s="7">
        <v>5275</v>
      </c>
      <c r="N129" s="7">
        <v>0</v>
      </c>
      <c r="O129" s="7">
        <v>0</v>
      </c>
    </row>
    <row r="130" spans="1:15" ht="12.75" customHeight="1">
      <c r="A130" s="5" t="s">
        <v>237</v>
      </c>
      <c r="B130" s="6" t="s">
        <v>238</v>
      </c>
      <c r="C130" s="7">
        <v>35407</v>
      </c>
      <c r="D130" s="7">
        <v>22511</v>
      </c>
      <c r="E130" s="7">
        <v>1027</v>
      </c>
      <c r="F130" s="7">
        <f t="shared" si="30"/>
        <v>11869</v>
      </c>
      <c r="G130" s="7">
        <v>110536</v>
      </c>
      <c r="H130" s="7">
        <v>44485</v>
      </c>
      <c r="I130" s="7">
        <v>4843</v>
      </c>
      <c r="J130" s="7">
        <f t="shared" si="31"/>
        <v>61208</v>
      </c>
      <c r="K130" s="7">
        <v>976</v>
      </c>
      <c r="L130" s="7">
        <v>0</v>
      </c>
      <c r="M130" s="7">
        <v>468</v>
      </c>
      <c r="N130" s="7">
        <v>51033</v>
      </c>
      <c r="O130" s="7">
        <v>51033</v>
      </c>
    </row>
    <row r="131" spans="1:15" ht="12.75" customHeight="1">
      <c r="A131" s="5" t="s">
        <v>239</v>
      </c>
      <c r="B131" s="6" t="s">
        <v>240</v>
      </c>
      <c r="C131" s="7">
        <v>61928</v>
      </c>
      <c r="D131" s="7">
        <v>39821</v>
      </c>
      <c r="E131" s="7">
        <v>188</v>
      </c>
      <c r="F131" s="7">
        <f t="shared" si="30"/>
        <v>21919</v>
      </c>
      <c r="G131" s="7">
        <v>156962</v>
      </c>
      <c r="H131" s="7">
        <v>78125</v>
      </c>
      <c r="I131" s="7">
        <v>643</v>
      </c>
      <c r="J131" s="7">
        <f t="shared" si="31"/>
        <v>78194</v>
      </c>
      <c r="K131" s="7">
        <v>1571</v>
      </c>
      <c r="L131" s="7">
        <v>34</v>
      </c>
      <c r="M131" s="7">
        <v>4366</v>
      </c>
      <c r="N131" s="7">
        <v>1363</v>
      </c>
      <c r="O131" s="7">
        <v>1363</v>
      </c>
    </row>
    <row r="132" spans="1:15" ht="12.75" customHeight="1">
      <c r="A132" s="5" t="s">
        <v>241</v>
      </c>
      <c r="B132" s="6" t="s">
        <v>242</v>
      </c>
      <c r="C132" s="7">
        <v>18028</v>
      </c>
      <c r="D132" s="7">
        <v>7835</v>
      </c>
      <c r="E132" s="7">
        <v>0</v>
      </c>
      <c r="F132" s="7">
        <f t="shared" si="30"/>
        <v>10193</v>
      </c>
      <c r="G132" s="7">
        <v>75886</v>
      </c>
      <c r="H132" s="7">
        <v>25464</v>
      </c>
      <c r="I132" s="7">
        <v>0</v>
      </c>
      <c r="J132" s="7">
        <f t="shared" si="31"/>
        <v>50422</v>
      </c>
      <c r="K132" s="7">
        <v>2304</v>
      </c>
      <c r="L132" s="7">
        <v>0</v>
      </c>
      <c r="M132" s="7">
        <v>3971</v>
      </c>
      <c r="N132" s="7">
        <v>215</v>
      </c>
      <c r="O132" s="7">
        <v>215</v>
      </c>
    </row>
    <row r="133" spans="1:15" ht="12.75" customHeight="1">
      <c r="A133" s="5" t="s">
        <v>243</v>
      </c>
      <c r="B133" s="6" t="s">
        <v>244</v>
      </c>
      <c r="C133" s="7">
        <v>19139</v>
      </c>
      <c r="D133" s="7">
        <v>11904</v>
      </c>
      <c r="E133" s="7">
        <v>69</v>
      </c>
      <c r="F133" s="7">
        <f t="shared" si="30"/>
        <v>7166</v>
      </c>
      <c r="G133" s="7">
        <v>96342</v>
      </c>
      <c r="H133" s="7">
        <v>30899</v>
      </c>
      <c r="I133" s="7">
        <v>167</v>
      </c>
      <c r="J133" s="7">
        <f t="shared" si="31"/>
        <v>65276</v>
      </c>
      <c r="K133" s="7">
        <v>601</v>
      </c>
      <c r="L133" s="7">
        <v>0</v>
      </c>
      <c r="M133" s="7">
        <v>2863</v>
      </c>
      <c r="N133" s="7">
        <v>10220</v>
      </c>
      <c r="O133" s="7">
        <v>808</v>
      </c>
    </row>
    <row r="134" spans="1:15" ht="12.75" customHeight="1">
      <c r="A134" s="5" t="s">
        <v>245</v>
      </c>
      <c r="B134" s="6" t="s">
        <v>246</v>
      </c>
      <c r="C134" s="7">
        <v>19930</v>
      </c>
      <c r="D134" s="7">
        <v>10246</v>
      </c>
      <c r="E134" s="7">
        <v>0</v>
      </c>
      <c r="F134" s="7">
        <f t="shared" si="30"/>
        <v>9684</v>
      </c>
      <c r="G134" s="7">
        <v>72777</v>
      </c>
      <c r="H134" s="7">
        <v>25786</v>
      </c>
      <c r="I134" s="7">
        <v>0</v>
      </c>
      <c r="J134" s="7">
        <f t="shared" si="31"/>
        <v>46991</v>
      </c>
      <c r="K134" s="7">
        <v>331</v>
      </c>
      <c r="L134" s="7">
        <v>336</v>
      </c>
      <c r="M134" s="7">
        <v>6884</v>
      </c>
      <c r="N134" s="7">
        <v>85</v>
      </c>
      <c r="O134" s="7">
        <v>85</v>
      </c>
    </row>
    <row r="135" spans="1:15" ht="12.75" customHeight="1">
      <c r="A135" s="11"/>
      <c r="B135" s="9" t="s">
        <v>247</v>
      </c>
      <c r="C135" s="10">
        <f aca="true" t="shared" si="32" ref="C135:O135">SUM(C126:C134)</f>
        <v>245985</v>
      </c>
      <c r="D135" s="10">
        <f t="shared" si="32"/>
        <v>140117</v>
      </c>
      <c r="E135" s="10">
        <f t="shared" si="32"/>
        <v>2247</v>
      </c>
      <c r="F135" s="10">
        <f t="shared" si="32"/>
        <v>103621</v>
      </c>
      <c r="G135" s="10">
        <f t="shared" si="32"/>
        <v>836304</v>
      </c>
      <c r="H135" s="10">
        <f t="shared" si="32"/>
        <v>339226</v>
      </c>
      <c r="I135" s="10">
        <f t="shared" si="32"/>
        <v>8775</v>
      </c>
      <c r="J135" s="10">
        <f t="shared" si="32"/>
        <v>488303</v>
      </c>
      <c r="K135" s="10">
        <f t="shared" si="32"/>
        <v>8338</v>
      </c>
      <c r="L135" s="10">
        <f t="shared" si="32"/>
        <v>811</v>
      </c>
      <c r="M135" s="10">
        <f t="shared" si="32"/>
        <v>39510</v>
      </c>
      <c r="N135" s="10">
        <f t="shared" si="32"/>
        <v>66153</v>
      </c>
      <c r="O135" s="10">
        <f t="shared" si="32"/>
        <v>56741</v>
      </c>
    </row>
    <row r="136" spans="1:15" ht="12.75" customHeight="1">
      <c r="A136" s="5" t="s">
        <v>248</v>
      </c>
      <c r="B136" s="6" t="s">
        <v>249</v>
      </c>
      <c r="C136" s="7">
        <v>38535</v>
      </c>
      <c r="D136" s="7">
        <v>30280</v>
      </c>
      <c r="E136" s="7">
        <v>0</v>
      </c>
      <c r="F136" s="7">
        <f aca="true" t="shared" si="33" ref="F136:F143">SUM(C136-D136-E136)</f>
        <v>8255</v>
      </c>
      <c r="G136" s="7">
        <v>115082</v>
      </c>
      <c r="H136" s="7">
        <v>66915</v>
      </c>
      <c r="I136" s="7">
        <v>0</v>
      </c>
      <c r="J136" s="7">
        <f aca="true" t="shared" si="34" ref="J136:J143">SUM(G136-H136-I136)</f>
        <v>48167</v>
      </c>
      <c r="K136" s="7">
        <v>11377</v>
      </c>
      <c r="L136" s="7">
        <v>0</v>
      </c>
      <c r="M136" s="7">
        <v>3788</v>
      </c>
      <c r="N136" s="7">
        <v>15116</v>
      </c>
      <c r="O136" s="7">
        <v>11784</v>
      </c>
    </row>
    <row r="137" spans="1:15" ht="12.75" customHeight="1">
      <c r="A137" s="5" t="s">
        <v>250</v>
      </c>
      <c r="B137" s="6" t="s">
        <v>251</v>
      </c>
      <c r="C137" s="7">
        <v>0</v>
      </c>
      <c r="D137" s="7">
        <v>0</v>
      </c>
      <c r="E137" s="7">
        <v>0</v>
      </c>
      <c r="F137" s="7">
        <f t="shared" si="33"/>
        <v>0</v>
      </c>
      <c r="G137" s="7">
        <v>0</v>
      </c>
      <c r="H137" s="7">
        <v>0</v>
      </c>
      <c r="I137" s="7">
        <v>0</v>
      </c>
      <c r="J137" s="7">
        <f t="shared" si="34"/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</row>
    <row r="138" spans="1:15" ht="12.75" customHeight="1">
      <c r="A138" s="5" t="s">
        <v>252</v>
      </c>
      <c r="B138" s="6" t="s">
        <v>253</v>
      </c>
      <c r="C138" s="7">
        <v>0</v>
      </c>
      <c r="D138" s="7">
        <v>0</v>
      </c>
      <c r="E138" s="7">
        <v>0</v>
      </c>
      <c r="F138" s="7">
        <f t="shared" si="33"/>
        <v>0</v>
      </c>
      <c r="G138" s="7">
        <v>0</v>
      </c>
      <c r="H138" s="7">
        <v>0</v>
      </c>
      <c r="I138" s="7">
        <v>0</v>
      </c>
      <c r="J138" s="7">
        <f t="shared" si="34"/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t="12.75" customHeight="1">
      <c r="A139" s="5" t="s">
        <v>254</v>
      </c>
      <c r="B139" s="6" t="s">
        <v>255</v>
      </c>
      <c r="C139" s="7">
        <v>16133</v>
      </c>
      <c r="D139" s="7">
        <v>11411</v>
      </c>
      <c r="E139" s="7">
        <v>0</v>
      </c>
      <c r="F139" s="7">
        <f t="shared" si="33"/>
        <v>4722</v>
      </c>
      <c r="G139" s="7">
        <v>48356</v>
      </c>
      <c r="H139" s="7">
        <v>30256</v>
      </c>
      <c r="I139" s="7">
        <v>0</v>
      </c>
      <c r="J139" s="7">
        <f t="shared" si="34"/>
        <v>18100</v>
      </c>
      <c r="K139" s="7">
        <v>5883</v>
      </c>
      <c r="L139" s="7">
        <v>0</v>
      </c>
      <c r="M139" s="7">
        <v>2822</v>
      </c>
      <c r="N139" s="7">
        <v>1833</v>
      </c>
      <c r="O139" s="7">
        <v>1458</v>
      </c>
    </row>
    <row r="140" spans="1:15" ht="12.75" customHeight="1">
      <c r="A140" s="5" t="s">
        <v>256</v>
      </c>
      <c r="B140" s="6" t="s">
        <v>257</v>
      </c>
      <c r="C140" s="7">
        <v>0</v>
      </c>
      <c r="D140" s="7">
        <v>0</v>
      </c>
      <c r="E140" s="7">
        <v>0</v>
      </c>
      <c r="F140" s="7">
        <f t="shared" si="33"/>
        <v>0</v>
      </c>
      <c r="G140" s="7">
        <v>0</v>
      </c>
      <c r="H140" s="7">
        <v>0</v>
      </c>
      <c r="I140" s="7">
        <v>0</v>
      </c>
      <c r="J140" s="7">
        <f t="shared" si="34"/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t="12.75" customHeight="1">
      <c r="A141" s="5" t="s">
        <v>258</v>
      </c>
      <c r="B141" s="6" t="s">
        <v>259</v>
      </c>
      <c r="C141" s="7">
        <v>0</v>
      </c>
      <c r="D141" s="7">
        <v>0</v>
      </c>
      <c r="E141" s="7">
        <v>0</v>
      </c>
      <c r="F141" s="7">
        <f t="shared" si="33"/>
        <v>0</v>
      </c>
      <c r="G141" s="7">
        <v>0</v>
      </c>
      <c r="H141" s="7">
        <v>0</v>
      </c>
      <c r="I141" s="7">
        <v>0</v>
      </c>
      <c r="J141" s="7">
        <f t="shared" si="34"/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ht="12.75" customHeight="1">
      <c r="A142" s="5" t="s">
        <v>260</v>
      </c>
      <c r="B142" s="6" t="s">
        <v>261</v>
      </c>
      <c r="C142" s="7">
        <v>8878</v>
      </c>
      <c r="D142" s="7">
        <v>6553</v>
      </c>
      <c r="E142" s="7">
        <v>0</v>
      </c>
      <c r="F142" s="7">
        <f t="shared" si="33"/>
        <v>2325</v>
      </c>
      <c r="G142" s="7">
        <v>33368</v>
      </c>
      <c r="H142" s="7">
        <v>20044</v>
      </c>
      <c r="I142" s="7">
        <v>0</v>
      </c>
      <c r="J142" s="7">
        <f t="shared" si="34"/>
        <v>13324</v>
      </c>
      <c r="K142" s="7">
        <v>4757</v>
      </c>
      <c r="L142" s="7">
        <v>0</v>
      </c>
      <c r="M142" s="7">
        <v>4235</v>
      </c>
      <c r="N142" s="7">
        <v>6050</v>
      </c>
      <c r="O142" s="7">
        <v>5802</v>
      </c>
    </row>
    <row r="143" spans="1:15" ht="12.75" customHeight="1">
      <c r="A143" s="5" t="s">
        <v>262</v>
      </c>
      <c r="B143" s="6" t="s">
        <v>263</v>
      </c>
      <c r="C143" s="7">
        <v>32849</v>
      </c>
      <c r="D143" s="7">
        <v>25977</v>
      </c>
      <c r="E143" s="7">
        <v>0</v>
      </c>
      <c r="F143" s="7">
        <f t="shared" si="33"/>
        <v>6872</v>
      </c>
      <c r="G143" s="7">
        <v>107137</v>
      </c>
      <c r="H143" s="7">
        <v>57757</v>
      </c>
      <c r="I143" s="7">
        <v>0</v>
      </c>
      <c r="J143" s="7">
        <f t="shared" si="34"/>
        <v>49380</v>
      </c>
      <c r="K143" s="7">
        <v>22433</v>
      </c>
      <c r="L143" s="7">
        <v>123</v>
      </c>
      <c r="M143" s="7">
        <v>8695</v>
      </c>
      <c r="N143" s="7">
        <v>4733</v>
      </c>
      <c r="O143" s="7">
        <v>4182</v>
      </c>
    </row>
    <row r="144" spans="1:15" ht="14.25" customHeight="1">
      <c r="A144" s="5" t="s">
        <v>264</v>
      </c>
      <c r="B144" s="6" t="s">
        <v>265</v>
      </c>
      <c r="C144" s="7">
        <v>12037</v>
      </c>
      <c r="D144" s="7">
        <v>11997</v>
      </c>
      <c r="E144" s="7">
        <v>0</v>
      </c>
      <c r="F144" s="7">
        <v>0</v>
      </c>
      <c r="G144" s="7">
        <v>34305</v>
      </c>
      <c r="H144" s="7">
        <v>32511</v>
      </c>
      <c r="I144" s="7">
        <v>0</v>
      </c>
      <c r="J144" s="7">
        <v>0</v>
      </c>
      <c r="K144" s="7">
        <v>7166</v>
      </c>
      <c r="L144" s="7">
        <v>785</v>
      </c>
      <c r="M144" s="7">
        <v>1865</v>
      </c>
      <c r="N144" s="7">
        <v>748</v>
      </c>
      <c r="O144" s="7">
        <v>748</v>
      </c>
    </row>
    <row r="145" spans="1:15" ht="14.25" customHeight="1">
      <c r="A145" s="11"/>
      <c r="B145" s="9" t="s">
        <v>266</v>
      </c>
      <c r="C145" s="13">
        <f aca="true" t="shared" si="35" ref="C145:O145">SUM(C136:C144)</f>
        <v>108432</v>
      </c>
      <c r="D145" s="13">
        <f t="shared" si="35"/>
        <v>86218</v>
      </c>
      <c r="E145" s="13">
        <f t="shared" si="35"/>
        <v>0</v>
      </c>
      <c r="F145" s="13">
        <f t="shared" si="35"/>
        <v>22174</v>
      </c>
      <c r="G145" s="13">
        <f t="shared" si="35"/>
        <v>338248</v>
      </c>
      <c r="H145" s="13">
        <f t="shared" si="35"/>
        <v>207483</v>
      </c>
      <c r="I145" s="13">
        <f t="shared" si="35"/>
        <v>0</v>
      </c>
      <c r="J145" s="13">
        <f t="shared" si="35"/>
        <v>128971</v>
      </c>
      <c r="K145" s="13">
        <f t="shared" si="35"/>
        <v>51616</v>
      </c>
      <c r="L145" s="13">
        <f t="shared" si="35"/>
        <v>908</v>
      </c>
      <c r="M145" s="13">
        <f t="shared" si="35"/>
        <v>21405</v>
      </c>
      <c r="N145" s="13">
        <f t="shared" si="35"/>
        <v>28480</v>
      </c>
      <c r="O145" s="13">
        <f t="shared" si="35"/>
        <v>23974</v>
      </c>
    </row>
    <row r="146" spans="1:15" ht="14.25" customHeight="1">
      <c r="A146" s="14" t="s">
        <v>267</v>
      </c>
      <c r="B146" s="15" t="s">
        <v>268</v>
      </c>
      <c r="C146" s="16">
        <f aca="true" t="shared" si="36" ref="C146:O146">C145+C135+C125+C119+C116+C109+C103+C98+C95+C89+C86+C80+C69+C59+C51+C46+C43+C30+C25+C23</f>
        <v>3639130</v>
      </c>
      <c r="D146" s="16">
        <f t="shared" si="36"/>
        <v>2488879</v>
      </c>
      <c r="E146" s="16">
        <f t="shared" si="36"/>
        <v>84874</v>
      </c>
      <c r="F146" s="16">
        <f t="shared" si="36"/>
        <v>1065337</v>
      </c>
      <c r="G146" s="16">
        <f t="shared" si="36"/>
        <v>11588234</v>
      </c>
      <c r="H146" s="16">
        <f t="shared" si="36"/>
        <v>5632862</v>
      </c>
      <c r="I146" s="16">
        <f t="shared" si="36"/>
        <v>281163</v>
      </c>
      <c r="J146" s="16">
        <f t="shared" si="36"/>
        <v>5672415</v>
      </c>
      <c r="K146" s="16">
        <f t="shared" si="36"/>
        <v>331386</v>
      </c>
      <c r="L146" s="16">
        <f t="shared" si="36"/>
        <v>1719</v>
      </c>
      <c r="M146" s="16">
        <f t="shared" si="36"/>
        <v>830205</v>
      </c>
      <c r="N146" s="16">
        <f t="shared" si="36"/>
        <v>297886</v>
      </c>
      <c r="O146" s="16">
        <f t="shared" si="36"/>
        <v>260423</v>
      </c>
    </row>
  </sheetData>
  <sheetProtection selectLockedCells="1" selectUnlockedCells="1"/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2014-06-24T09:54:17Z</dcterms:created>
  <dcterms:modified xsi:type="dcterms:W3CDTF">2023-01-30T15:54:36Z</dcterms:modified>
  <cp:category/>
  <cp:version/>
  <cp:contentType/>
  <cp:contentStatus/>
</cp:coreProperties>
</file>